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\Desktop\"/>
    </mc:Choice>
  </mc:AlternateContent>
  <xr:revisionPtr revIDLastSave="0" documentId="8_{62C8719B-5121-441D-BB4E-9B68DC5816AD}" xr6:coauthVersionLast="47" xr6:coauthVersionMax="47" xr10:uidLastSave="{00000000-0000-0000-0000-000000000000}"/>
  <bookViews>
    <workbookView xWindow="-90" yWindow="-90" windowWidth="19380" windowHeight="10260" xr2:uid="{99948EE1-E4EE-4F52-9AB6-D8746C07F9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5" i="1" l="1"/>
  <c r="K206" i="1"/>
  <c r="K207" i="1"/>
  <c r="K208" i="1"/>
  <c r="K209" i="1"/>
  <c r="K210" i="1"/>
  <c r="K211" i="1"/>
  <c r="K212" i="1"/>
  <c r="K213" i="1"/>
  <c r="K204" i="1"/>
  <c r="I205" i="1"/>
  <c r="I206" i="1"/>
  <c r="I207" i="1"/>
  <c r="I208" i="1"/>
  <c r="I209" i="1"/>
  <c r="I210" i="1"/>
  <c r="I211" i="1"/>
  <c r="I212" i="1"/>
  <c r="I213" i="1"/>
  <c r="I204" i="1"/>
  <c r="K194" i="1"/>
  <c r="K195" i="1"/>
  <c r="K196" i="1"/>
  <c r="K197" i="1"/>
  <c r="K198" i="1"/>
  <c r="K199" i="1"/>
  <c r="K200" i="1"/>
  <c r="K201" i="1"/>
  <c r="K202" i="1"/>
  <c r="K203" i="1"/>
  <c r="K193" i="1"/>
  <c r="I194" i="1"/>
  <c r="I195" i="1"/>
  <c r="I196" i="1"/>
  <c r="I197" i="1"/>
  <c r="I198" i="1"/>
  <c r="I199" i="1"/>
  <c r="I200" i="1"/>
  <c r="I201" i="1"/>
  <c r="I202" i="1"/>
  <c r="I203" i="1"/>
  <c r="I193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40" i="1"/>
  <c r="K131" i="1"/>
  <c r="K132" i="1"/>
  <c r="K133" i="1"/>
  <c r="K134" i="1"/>
  <c r="K135" i="1"/>
  <c r="K136" i="1"/>
  <c r="K137" i="1"/>
  <c r="K138" i="1"/>
  <c r="K139" i="1"/>
  <c r="K130" i="1"/>
  <c r="I131" i="1"/>
  <c r="I132" i="1"/>
  <c r="I133" i="1"/>
  <c r="I134" i="1"/>
  <c r="I135" i="1"/>
  <c r="I136" i="1"/>
  <c r="I137" i="1"/>
  <c r="I138" i="1"/>
  <c r="I139" i="1"/>
  <c r="I130" i="1"/>
  <c r="K129" i="1"/>
  <c r="K120" i="1"/>
  <c r="K121" i="1"/>
  <c r="K122" i="1"/>
  <c r="K123" i="1"/>
  <c r="K124" i="1"/>
  <c r="K125" i="1"/>
  <c r="K126" i="1"/>
  <c r="K127" i="1"/>
  <c r="K128" i="1"/>
  <c r="K119" i="1"/>
  <c r="I120" i="1"/>
  <c r="I121" i="1"/>
  <c r="I122" i="1"/>
  <c r="I123" i="1"/>
  <c r="I124" i="1"/>
  <c r="I125" i="1"/>
  <c r="I126" i="1"/>
  <c r="I127" i="1"/>
  <c r="I128" i="1"/>
  <c r="I129" i="1"/>
  <c r="I119" i="1"/>
  <c r="K110" i="1"/>
  <c r="K111" i="1"/>
  <c r="K112" i="1"/>
  <c r="K113" i="1"/>
  <c r="K114" i="1"/>
  <c r="K115" i="1"/>
  <c r="K116" i="1"/>
  <c r="K117" i="1"/>
  <c r="K118" i="1"/>
  <c r="K109" i="1"/>
  <c r="I110" i="1"/>
  <c r="I111" i="1"/>
  <c r="I112" i="1"/>
  <c r="I113" i="1"/>
  <c r="I114" i="1"/>
  <c r="I115" i="1"/>
  <c r="I116" i="1"/>
  <c r="I117" i="1"/>
  <c r="I118" i="1"/>
  <c r="I10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89" i="1"/>
  <c r="K80" i="1"/>
  <c r="K81" i="1"/>
  <c r="K82" i="1"/>
  <c r="K83" i="1"/>
  <c r="K84" i="1"/>
  <c r="K85" i="1"/>
  <c r="K86" i="1"/>
  <c r="K87" i="1"/>
  <c r="K88" i="1"/>
  <c r="K79" i="1"/>
  <c r="I80" i="1"/>
  <c r="I81" i="1"/>
  <c r="I82" i="1"/>
  <c r="I83" i="1"/>
  <c r="I84" i="1"/>
  <c r="I85" i="1"/>
  <c r="I86" i="1"/>
  <c r="I87" i="1"/>
  <c r="I88" i="1"/>
  <c r="I79" i="1"/>
  <c r="K69" i="1"/>
  <c r="K70" i="1"/>
  <c r="K71" i="1"/>
  <c r="K72" i="1"/>
  <c r="K73" i="1"/>
  <c r="K74" i="1"/>
  <c r="K75" i="1"/>
  <c r="K76" i="1"/>
  <c r="K77" i="1"/>
  <c r="K78" i="1"/>
  <c r="K68" i="1"/>
  <c r="I69" i="1"/>
  <c r="I70" i="1"/>
  <c r="I71" i="1"/>
  <c r="I72" i="1"/>
  <c r="I73" i="1"/>
  <c r="I74" i="1"/>
  <c r="I75" i="1"/>
  <c r="I76" i="1"/>
  <c r="I77" i="1"/>
  <c r="I78" i="1"/>
  <c r="I68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51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35" i="1"/>
  <c r="K24" i="1"/>
  <c r="K25" i="1"/>
  <c r="K26" i="1"/>
  <c r="K27" i="1"/>
  <c r="K28" i="1"/>
  <c r="K29" i="1"/>
  <c r="K30" i="1"/>
  <c r="K31" i="1"/>
  <c r="K32" i="1"/>
  <c r="K33" i="1"/>
  <c r="K34" i="1"/>
  <c r="K23" i="1"/>
  <c r="I24" i="1"/>
  <c r="I25" i="1"/>
  <c r="I26" i="1"/>
  <c r="I27" i="1"/>
  <c r="I28" i="1"/>
  <c r="I29" i="1"/>
  <c r="I30" i="1"/>
  <c r="I31" i="1"/>
  <c r="I32" i="1"/>
  <c r="I33" i="1"/>
  <c r="I34" i="1"/>
  <c r="I23" i="1"/>
  <c r="K17" i="1"/>
  <c r="K18" i="1"/>
  <c r="K19" i="1"/>
  <c r="K20" i="1"/>
  <c r="K21" i="1"/>
  <c r="K22" i="1"/>
  <c r="K16" i="1"/>
  <c r="I17" i="1"/>
  <c r="I18" i="1"/>
  <c r="I19" i="1"/>
  <c r="I20" i="1"/>
  <c r="I21" i="1"/>
  <c r="I22" i="1"/>
  <c r="I16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2" i="1"/>
  <c r="E141" i="1"/>
  <c r="E139" i="1"/>
  <c r="E137" i="1"/>
  <c r="E136" i="1"/>
  <c r="E132" i="1"/>
  <c r="E131" i="1"/>
  <c r="E130" i="1"/>
  <c r="E117" i="1"/>
  <c r="E88" i="1"/>
  <c r="E6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3" i="1"/>
  <c r="E134" i="1"/>
  <c r="E135" i="1"/>
  <c r="E138" i="1"/>
  <c r="E140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" i="1"/>
</calcChain>
</file>

<file path=xl/sharedStrings.xml><?xml version="1.0" encoding="utf-8"?>
<sst xmlns="http://schemas.openxmlformats.org/spreadsheetml/2006/main" count="869" uniqueCount="470">
  <si>
    <t>Target</t>
  </si>
  <si>
    <t>BBF-14</t>
  </si>
  <si>
    <t>BetV1</t>
  </si>
  <si>
    <t>CbAgo</t>
  </si>
  <si>
    <t>CD45</t>
  </si>
  <si>
    <t>CLDN1</t>
  </si>
  <si>
    <t>DerF7</t>
  </si>
  <si>
    <t>DerF21</t>
  </si>
  <si>
    <t>IFNAR2</t>
  </si>
  <si>
    <t>PD-L1</t>
  </si>
  <si>
    <t>Sas6</t>
  </si>
  <si>
    <t>SpCas9</t>
  </si>
  <si>
    <t>PD1</t>
  </si>
  <si>
    <t>HER2</t>
  </si>
  <si>
    <t>DesignName</t>
  </si>
  <si>
    <t>BBF_b1</t>
  </si>
  <si>
    <t>BBF_b2</t>
  </si>
  <si>
    <t>BBF_b3</t>
  </si>
  <si>
    <t>BBF_b4</t>
  </si>
  <si>
    <t>BBF_b5</t>
  </si>
  <si>
    <t>BBF_b6</t>
  </si>
  <si>
    <t>BBF_b7</t>
  </si>
  <si>
    <t>BBF_b8</t>
  </si>
  <si>
    <t>BBF_b9</t>
  </si>
  <si>
    <t>BBF_b10</t>
  </si>
  <si>
    <t>BBF_b11</t>
  </si>
  <si>
    <t>BBF_b12</t>
  </si>
  <si>
    <t>BBF_b13</t>
  </si>
  <si>
    <t>BBF_b14</t>
  </si>
  <si>
    <t>BetV1_b1</t>
  </si>
  <si>
    <t>BetV1_b2</t>
  </si>
  <si>
    <t>BetV1_b3</t>
  </si>
  <si>
    <t>BetV1_b4</t>
  </si>
  <si>
    <t>BetV1_b5</t>
  </si>
  <si>
    <t>BetV1_b6</t>
  </si>
  <si>
    <t>BetV1_b7</t>
  </si>
  <si>
    <t>CbAgo_b1</t>
  </si>
  <si>
    <t>CbAgo_b2</t>
  </si>
  <si>
    <t>CbAgo_b3</t>
  </si>
  <si>
    <t>CbAgo_b4</t>
  </si>
  <si>
    <t>CbAgo_b5</t>
  </si>
  <si>
    <t>CbAgo_b6</t>
  </si>
  <si>
    <t>CbAgo_b7</t>
  </si>
  <si>
    <t>CbAgo_b8</t>
  </si>
  <si>
    <t>CbAgo_b9</t>
  </si>
  <si>
    <t>CbAgo_b10</t>
  </si>
  <si>
    <t>CbAgo_b11</t>
  </si>
  <si>
    <t>CbAgo_b12</t>
  </si>
  <si>
    <t>CD45_b1</t>
  </si>
  <si>
    <t>CD45_b2</t>
  </si>
  <si>
    <t>CD45_b3</t>
  </si>
  <si>
    <t>CD45_b4</t>
  </si>
  <si>
    <t>CD45_b5</t>
  </si>
  <si>
    <t>CD45_b6</t>
  </si>
  <si>
    <t>CD45_b7</t>
  </si>
  <si>
    <t>CD45_b8</t>
  </si>
  <si>
    <t>CD45_b9</t>
  </si>
  <si>
    <t>CD45_b10</t>
  </si>
  <si>
    <t>CD45_b11</t>
  </si>
  <si>
    <t>CD45_b12</t>
  </si>
  <si>
    <t>CD45_b13</t>
  </si>
  <si>
    <t>CD45_b14</t>
  </si>
  <si>
    <t>CD45_b15</t>
  </si>
  <si>
    <t>CD45_b16</t>
  </si>
  <si>
    <t>CLDN1_b1</t>
  </si>
  <si>
    <t>CLDN1_b2</t>
  </si>
  <si>
    <t>CLDN1_b3</t>
  </si>
  <si>
    <t>CLDN1_b4</t>
  </si>
  <si>
    <t>CLDN1_b5</t>
  </si>
  <si>
    <t>CLDN1_b6</t>
  </si>
  <si>
    <t>CLDN1_b7</t>
  </si>
  <si>
    <t>CLDN1_b8</t>
  </si>
  <si>
    <t>CLDN1_b9</t>
  </si>
  <si>
    <t>CLDN1_b10</t>
  </si>
  <si>
    <t>CLDN1_b11</t>
  </si>
  <si>
    <t>CLDN1_b12</t>
  </si>
  <si>
    <t>CLDN1_b13</t>
  </si>
  <si>
    <t>CLDN1_b14</t>
  </si>
  <si>
    <t>CLDN1_b15</t>
  </si>
  <si>
    <t>CLDN1_b16</t>
  </si>
  <si>
    <t>CLDN1_b17</t>
  </si>
  <si>
    <t>DerF7_b1</t>
  </si>
  <si>
    <t>DerF7_b2</t>
  </si>
  <si>
    <t>DerF7_b3</t>
  </si>
  <si>
    <t>DerF7_b4</t>
  </si>
  <si>
    <t>DerF7_b5</t>
  </si>
  <si>
    <t>DerF7_b6</t>
  </si>
  <si>
    <t>DerF7_b7</t>
  </si>
  <si>
    <t>DerF7_b8</t>
  </si>
  <si>
    <t>DerF7_b9</t>
  </si>
  <si>
    <t>DerF7_b10</t>
  </si>
  <si>
    <t>DerF7_b11</t>
  </si>
  <si>
    <t>DerF21_b1</t>
  </si>
  <si>
    <t>DerF21_b2</t>
  </si>
  <si>
    <t>DerF21_b3</t>
  </si>
  <si>
    <t>DerF21_b4</t>
  </si>
  <si>
    <t>DerF21_b5</t>
  </si>
  <si>
    <t>DerF21_b6</t>
  </si>
  <si>
    <t>DerF21_b7</t>
  </si>
  <si>
    <t>DerF21_b8</t>
  </si>
  <si>
    <t>DerF21_b9</t>
  </si>
  <si>
    <t>DerF21_b10</t>
  </si>
  <si>
    <t>IFNAR2_b1</t>
  </si>
  <si>
    <t>IFNAR2_b2</t>
  </si>
  <si>
    <t>IFNAR2_b3</t>
  </si>
  <si>
    <t>IFNAR2_b4</t>
  </si>
  <si>
    <t>IFNAR2_b5</t>
  </si>
  <si>
    <t>IFNAR2_b6</t>
  </si>
  <si>
    <t>IFNAR2_b7</t>
  </si>
  <si>
    <t>IFNAR2_b8</t>
  </si>
  <si>
    <t>IFNAR2_b9</t>
  </si>
  <si>
    <t>IFNAR2_b10</t>
  </si>
  <si>
    <t>IFNAR2_b11</t>
  </si>
  <si>
    <t>IFNAR2_b12</t>
  </si>
  <si>
    <t>IFNAR2_b13</t>
  </si>
  <si>
    <t>IFNAR2_b14</t>
  </si>
  <si>
    <t>IFNAR2_b15</t>
  </si>
  <si>
    <t>IFNAR2_b16</t>
  </si>
  <si>
    <t>IFNAR2_b17</t>
  </si>
  <si>
    <t>IFNAR2_b18</t>
  </si>
  <si>
    <t>IFNAR2_b19</t>
  </si>
  <si>
    <t>IFNAR2_b20</t>
  </si>
  <si>
    <t>PD-L1_b1</t>
  </si>
  <si>
    <t>PD-L1_b9</t>
  </si>
  <si>
    <t>PD-L1_b5</t>
  </si>
  <si>
    <t>PD-L1_b6</t>
  </si>
  <si>
    <t>PD-L1_b7</t>
  </si>
  <si>
    <t>PD-L1_b10</t>
  </si>
  <si>
    <t>PD-L1_b2</t>
  </si>
  <si>
    <t>PD-L1_b3</t>
  </si>
  <si>
    <t>PD-L1_b4</t>
  </si>
  <si>
    <t>PD-L1_b8</t>
  </si>
  <si>
    <t>Sas6_b1</t>
  </si>
  <si>
    <t>Sas6_b2</t>
  </si>
  <si>
    <t>Sas6_b3</t>
  </si>
  <si>
    <t>Sas6_b4</t>
  </si>
  <si>
    <t>Sas6_b5</t>
  </si>
  <si>
    <t>Sas6_b6</t>
  </si>
  <si>
    <t>Sas6_b7</t>
  </si>
  <si>
    <t>Sas6_b8</t>
  </si>
  <si>
    <t>Sas6_b9</t>
  </si>
  <si>
    <t>Sas6_b10</t>
  </si>
  <si>
    <t>Sas6_b11</t>
  </si>
  <si>
    <t>SpCas9_b1</t>
  </si>
  <si>
    <t>SpCas9_b2</t>
  </si>
  <si>
    <t>SpCas9_b3</t>
  </si>
  <si>
    <t>SpCas9_b4</t>
  </si>
  <si>
    <t>SpCas9_b5</t>
  </si>
  <si>
    <t>SpCas9_b6</t>
  </si>
  <si>
    <t>SpCas9_b7</t>
  </si>
  <si>
    <t>SpCas9_b8</t>
  </si>
  <si>
    <t>SpCas9_b9</t>
  </si>
  <si>
    <t>SpCas9_b10</t>
  </si>
  <si>
    <t>PD1_b1</t>
  </si>
  <si>
    <t>PD1_b2</t>
  </si>
  <si>
    <t>PD1_b3</t>
  </si>
  <si>
    <t>PD1_b4</t>
  </si>
  <si>
    <t>PD1_b5</t>
  </si>
  <si>
    <t>PD1_b6</t>
  </si>
  <si>
    <t>PD1_b7</t>
  </si>
  <si>
    <t>PD1_b8</t>
  </si>
  <si>
    <t>PD1_b9</t>
  </si>
  <si>
    <t>PD1_b10</t>
  </si>
  <si>
    <t>PD1_b11</t>
  </si>
  <si>
    <t>PD1_b12</t>
  </si>
  <si>
    <t>PD1_b13</t>
  </si>
  <si>
    <t>PD1_b14</t>
  </si>
  <si>
    <t>PD1_b15</t>
  </si>
  <si>
    <t>PD1_b16</t>
  </si>
  <si>
    <t>PD1_b17</t>
  </si>
  <si>
    <t>PD1_b18</t>
  </si>
  <si>
    <t>PD1_b19</t>
  </si>
  <si>
    <t>PD1_b20</t>
  </si>
  <si>
    <t>PD1_b21</t>
  </si>
  <si>
    <t>PD1_b22</t>
  </si>
  <si>
    <t>PD1_b23</t>
  </si>
  <si>
    <t>PD1_b24</t>
  </si>
  <si>
    <t>PD1_b25</t>
  </si>
  <si>
    <t>PD1_b26</t>
  </si>
  <si>
    <t>PD1_b27</t>
  </si>
  <si>
    <t>PD1_b28</t>
  </si>
  <si>
    <t>PD1_b29</t>
  </si>
  <si>
    <t>PD1_b30</t>
  </si>
  <si>
    <t>PD1_b31</t>
  </si>
  <si>
    <t>PD1_b32</t>
  </si>
  <si>
    <t>PD1_b33</t>
  </si>
  <si>
    <t>PD1_b34</t>
  </si>
  <si>
    <t>PD1_b35</t>
  </si>
  <si>
    <t>PD1_b36</t>
  </si>
  <si>
    <t>PD1_b37</t>
  </si>
  <si>
    <t>PD1_b38</t>
  </si>
  <si>
    <t>PD1_b39</t>
  </si>
  <si>
    <t>PD1_b40</t>
  </si>
  <si>
    <t>PD1_b41</t>
  </si>
  <si>
    <t>PD1_b42</t>
  </si>
  <si>
    <t>PD1_b43</t>
  </si>
  <si>
    <t>PD1_b44</t>
  </si>
  <si>
    <t>PD1_b45</t>
  </si>
  <si>
    <t>PD1_b46</t>
  </si>
  <si>
    <t>PD1_b47</t>
  </si>
  <si>
    <t>PD1_b48</t>
  </si>
  <si>
    <t>PD1_b49</t>
  </si>
  <si>
    <t>PD1_b50</t>
  </si>
  <si>
    <t>PD1_b51</t>
  </si>
  <si>
    <t>PD1_b52</t>
  </si>
  <si>
    <t>PD1_b53</t>
  </si>
  <si>
    <t>PD-L1_b200</t>
  </si>
  <si>
    <t>PD-L1_b201</t>
  </si>
  <si>
    <t>PD-L1_b202</t>
  </si>
  <si>
    <t>PD-L1_b203</t>
  </si>
  <si>
    <t>PD-L1_b204</t>
  </si>
  <si>
    <t>PD-L1_b205</t>
  </si>
  <si>
    <t>PD-L1_b206</t>
  </si>
  <si>
    <t>PD-L1_b207</t>
  </si>
  <si>
    <t>PD-L1_b208</t>
  </si>
  <si>
    <t>PD-L1_b209</t>
  </si>
  <si>
    <t>PD-L1_b210</t>
  </si>
  <si>
    <t>HER2_b1</t>
  </si>
  <si>
    <t>HER2_b2</t>
  </si>
  <si>
    <t>HER2_b3</t>
  </si>
  <si>
    <t>HER2_b4</t>
  </si>
  <si>
    <t>HER2_b5</t>
  </si>
  <si>
    <t>HER2_b6</t>
  </si>
  <si>
    <t>HER2_b7</t>
  </si>
  <si>
    <t>HER2_b8</t>
  </si>
  <si>
    <t>HER2_b9</t>
  </si>
  <si>
    <t>HER2_b10</t>
  </si>
  <si>
    <t>Binding</t>
  </si>
  <si>
    <t>Affinity_nM</t>
  </si>
  <si>
    <t>100*</t>
  </si>
  <si>
    <t>793*</t>
  </si>
  <si>
    <t>615*</t>
  </si>
  <si>
    <t>267.5*</t>
  </si>
  <si>
    <t>1400*</t>
  </si>
  <si>
    <t>378*</t>
  </si>
  <si>
    <t>1100*</t>
  </si>
  <si>
    <t>5000*</t>
  </si>
  <si>
    <t>308*</t>
  </si>
  <si>
    <t>1*</t>
  </si>
  <si>
    <t>target_seq</t>
  </si>
  <si>
    <t>MGTPLWALLGGPWRGTATYEDGTKVTLDYRYTRVSPDRLRADVTYTTPDGTTLEATVDLWKDANGVIRYHATYPDGTSADGTLTQLDADTLLATGTYDDGTKYTVTLTRVAPGSGWHHHHHH</t>
  </si>
  <si>
    <t>MGVFNYETETTSVIPAARLFKAFILDGDNLVPKVAPQAISSVENIEGNGGPGTIKKINFPEGFPFKYVKDRVDEVDHTNFKYNYSVIEGGPVGDTLEKISNEIKIVATPDGGCVLKISNKYHTKGNHEVKAEQVKASKEMGETLLRAVESYLLAHSDAYN</t>
  </si>
  <si>
    <t>ANNLTFEAFEGIGQLNELNFYKYRLIGKGQIDNVHQAIWSVKYKLQANNFFKPVFVKGEILYSLDELKVIPEFENVEVILDGNIILSISENTDIYKDVIVFYINNALKNIKDITNYRKYITKNTDEIICKSILTTNLKYQYMKSEKGFKLQRKFKISPVVFRNGKVILYLNCSSDFSTDKSIYEMLNDGLGVVGLQVKNKWTNANGNIFIEKVLDNTISDPGTSGKLGQSLIDYYINGNQKYRVEKFTDEDKNAKVIQAKIKNKTYNYIPQALTPVITREYLSHTDKKFSKQIENVIKMDMNYRYQTLKSFVEDIGVIKELNNLHFKNQYYTNFDFMGFESGVLEEPVLMGANGKIKDKKQIFINGFFKNPKENVKFGVLYPEGCMENAQSIARSILDFATAGKYNKQENKYISKNLMNIGFKPSECIFESYKLGDITEYKATARKLKEHEKVGFVIAVIPDMNELEVENPYNPFKKVWAKLNIPSQMITLKTTEKFKNIVDKSGLYYLHNIALNILGKIGGIPWIIKDMPGNIDCFIGLAVGTREKGIHFPACSVLFDKYGKLINYYKPTIPQSGEKIAETILQEIFDNVLISYKEENGEYPKNIVIHRAGFSRENIDWYKEYFDKKGIKFNIIEVKKNIPVKIAKVVGSNICNPIKGSYVLKNDKAFIVTTDIKDGVASPNPLKIEKTYGDVEMKSILEQIYSLSQIHVGSTKSLRLPITTGYADKICKAIEYIPQGVVDNRLFFL</t>
  </si>
  <si>
    <t>LTTAKMPSVPLSSDPLPTHTTAFSPASTFERENDFSETTTSLSPDNTSTQVSPDSLDNASAFNTT</t>
  </si>
  <si>
    <t>MANAGLQLLGFILAFLGWIGAIVSTALPQWRIYSYAGDNIVTAQAMYEGLWMSCVSQSTGQIQCKVFDSLLNLSSTLQATRALMVVGILLGVIAIFVATVGMKCMKCLEDDEVQKMRMAVIGGAIFLLAGLAILVATAWYGNRIVQEFYDPMTPVNARYEFGQALFTGWAAASLCLLGGALLCCSCPRKTTSYPTPRPYPKPAPSSGKDYV</t>
  </si>
  <si>
    <t>MMKFLLIAAVAFVAVSADPIHYDKITEEINKAIDDAIAAIEQSETIDPMKVPDHADKFERHVGIVDFKGELAMRNIEARGLKQMKRQGDANVKGEEGIVKAHLLIGVHDDIVSMEYDLAYKLGDLHPTTHVISDIQDFVVALSLEISDEGNITMTSFEVRQFANVVNHIGGLSILDPIFGVLSDVLTAIFQDTVRKEMTKVLAPAFKRELEKN</t>
  </si>
  <si>
    <t>LVPRGSEDKWRNAFDHMLMEEFEEKMDQIEHGLLMLSEQYKELEKTKSKELKEQILRELTIAENYLRGALKFMQQEAKRTDLNMFERYNFETAVSTIEILVKDLAELAKKVKAVKSDDGSHHHHHMLPDEEKLKLLDTLLTMVEWVKELLEESVEKNSRMRHIRAVMWAEYMLEIARSLEDEKILEIAEKLEKALPEKSKMFTKEEYEKLMEVLEELEEVLEEKKEEVEERIEGSHHHHH</t>
  </si>
  <si>
    <t>MLLSQNAFIFRSLNLVLMVYISLVFGISYDSPDYTDESCTFKISLRNFRSILSWELKNHSIVPTHYTLLYTIMSKPEDLKVVKNCANTTRSFCDLTDEWRSTHEAYVTVLEGFSGNTTLFSCSHNFWLAIDMSFEPPEFEIVGFTNHINVMVKFPSIVEEELQFDLSLVIEEQSEGIVKKHKPEIKGNMSGNFTYIIDKLIPNTNYCVSVYLEHSDEQAVIKSPLKCTLLPPGQESESAESAKIGGIITVFLIALVLTSTIVTLKWIGYICLRNSLPKVLNFHNFLAWPFPNLPPLEAMDMVEVIYINRKKKVWDYNYDDESDSDTEAAPRTSGGGYTMHGLTVRPLGQASATSTESQLIDPESEEEPDLPEVDVELPTMPKDSPQQLELLSGPCERRKSPLQDPFPEEDYSSTEGSGGRITFNVDLNSVFLRVLDDEDSDDLEAPLMLSSHLEEMVDPEDPDNVQSNHLLASGEGTQPTFPSPSSEGLWSEDAPSDQSDTSESDVDLGDGYIMR</t>
  </si>
  <si>
    <t>MRIFAVFIFMTYWHLLNAFTVTVPKDLYVVEYGSNMTIECKFPVEKQLDLAALIVYWEMEDKNIIQFVHGEEDLKVQHSSYRQRARLLKDQLSLGNAALQITDVKLQDAGVYRCMISYGGADYKRITVKVNAPYNKINQRILVVDPVTSEHELTCQAEGYPKAEVIWTSSDHQVLSGKTTTTNSKREEKLFNVTSTLRINTTTNEIFYCTFRRLDPEENHTAELVIPELPLAHPPNERTHLVILGAILLCLGVALTFIFRLRKGRMMDVKKCGIQDTNSKKQSDTHLEET</t>
  </si>
  <si>
    <t>MWPPGSEDSYSAKMDYGKSVVNILPSVEMLVNFNGEMTRSSKRSCLLYAERVDFKELLQLRLTEKSDQRRMYITTVDSASFQDLKQDQSLNVSFSGFIDNVVRMLKDCQSGKLELHLTTRDQNLSSGREVHDYYLQFVEIRSFKNLVHLSLPCRSAPLNTVLFYINSMLEASHKKQYILEQSMQQMQAEINAQRAHAERLTTENTNIREALAENTRILEEKHAAEVHQYQEKLSKINEQRSNELERNRRAISGFQAQLDKASLEKAELKSAQEQAEKRCQTLSEELSCCKARVCTLKEQNDKLHGDVANIRKHERKLEYKIEDLKQHTVELQEHIQKGNKEKANIAAELEAEKKILHTKRQALEMASEEISKANQIIVKQSQELLNLKKTIAWRTEVALQQEKAVQAKESLLSLRENELREARITIEKLREEIPQQLQSMRNFAQGLEQKYSKQILILKERLAIPTGKENRR</t>
  </si>
  <si>
    <t>GSGHMDKKYSIGLAIGTNSVGWAVITDEYKVPSKKFKVLGNTDRHSIKKNLIGALLFDSGETAEATRLKRTARRRYTRRKNRILYLQEIFSNEMAKVDDSFFHRLEESFLVEEDKKHERHPIFGNIVDEVAYHEKYPTIYHLRKKLVDSTDKADLRLIYLALAHMIKFRGHFLIEGDLNPDNSDVDKLFIQLVQTYNQLFEENPINASGVDAKAILSARLSKSRRLENLIAQLPGEKKNGLFGNLIALSLGLTPNFKSNFDLAEDAKLQLSKDTYDDDLDNLLAQIGDQYADLFLAAKNLSDAILLSDILRVNTEITKAPLSASMIKRYDEHHQDLTLLKALVRQQLPEKYKEIFFDQSKNGYAGYIDGGASQEEFYKFIKPILEKMDGTEELLVKLNREDLLRKQRTFDNGSIPHQIHLGELHAILRRQEDFYPFLKDNREKIEKILTFRIPYYVGPLARGNSRFAWMTRKSEETITPWNFEEVVDKGASAQSFIERMTNFDKNLPNEKVLPKHSLLYEYFTVYNELTKVKYVTEGMRKPAFLSGEQKKAIVDLLFKTNRKVTVKQLKEDYFKKIEEFDSVEISGVEDRFNASLGTYHDLLKIIKDKDFLDNEENEDILEDIVLTLTLFEDREMIEERLKTYAHLFDDKVMKQLKRRRYTGWGRLSRKLINGIRDKQSGKTILDFLKSDGFANRNFMQLIHDDSLTFKEDIQKAQVSGQGDSLHEHIANLAGSPAIKKGILQTVKVVDELVKVMGRHKPENIVIEMARENQTTQKGQKNSRERMKRIEEGIKELGSQILKEHPVENTQLQNEKLYLYYLQNGRDMYVDQELDINRLSDYDVDAIVPQSFLKDDSIDNKVLTRSDKNRGKSDNVPSEEVVKKMKNYWRQLLNAKLITQRKFDNLTKAERGGLSELDKAGFIKRQLVETRQITKHVAQILDSRMNTKYDENDKLIREVKVITLKSKLVSDFRKDFQFYKVREINNYHHAHDAYLNAVVGTALIKKYPKLESEFVYGDYKVYDVRKMIAKSEQEIGKATAKYFFYSNIMNFFKTEITLANGEIRKRPLIETNGETGEIVWDKGRDFATVRKVLSMPQVNIVKKTEVQTGGFSKESILPKRNSDKLIARKKDWDPKKYGGFDSPTVAYSVLVVAKVEKGKSKKLKSVKELLGITIMERSSFEKNPIDFLEAKGYKEVKKDLIIKLPKYSLFELENGRKRMLASAGELQKGNELALPSKYVNFLYLASHYEKLKGSPEDNEQKQLFVEQHKHYLDEIIEQISEFSKRVILADANLDKVLSAYNKHRDKPIREQAENIIHLFTLTNLGAPAAFKYFDTTIDRKRYTSTKEVLDATLIHQSITGLYETRIDLSQLGGD</t>
  </si>
  <si>
    <t>MQIPQAPWPVVWAVLQLGWRPGWFLDSPDRPWNPPTFSPALLVVTEGDNATFTCSFSNTSESFVLNWYRMSPSNQTDKLAAFPEDRSQPGQDCRFRVTQLPNGRDFHMSVVRARRNDSGTYLCGAISLAPKAQIKESLRAELRVTERRAEVPTAHPSPSPRPAGQFQTLVVGVVGGLLGSLVLLVWVLAVICSRAARGTIGARRTGQPLKEDPSAVPVFSVDYGELDFQWREKTPEPPVPCVPEQTEYATIVFPSGMGTSSPARRGSADGPRSAQPLRPEDGHCSWPL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</si>
  <si>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TDVGSCTLVCPLHNQEVTAEDGTQRCEKCSKPCARGTHSLPPRPAAVPVPLRMQPGPAHPVLSFLRPSWDLVSAFYSLPLAPLSPTSVPISPVSVGRGPDPDAHVAVDLSRYEG</t>
  </si>
  <si>
    <t>design_seq</t>
  </si>
  <si>
    <t>MVQDIVDEFRMMLELSRHYPNHFGIGLLYVGWRLVEMLFKERKVSKEVKEKTEEIMDKYIIEMVENLEVGDPEKMEEIIEEFKKDMEKLAEEVKDDPVDKKAVELAMEIMLYFFEPVLLFVKLRAEGVTDVTERMKAVYEYLKESGLLEGLKKLISSIPGKFSEDALKILEEVEKAVEELLAKWEAEK</t>
  </si>
  <si>
    <t>SNSEKVKSEVKWLKFVIDQILAIRDAKGITDEAAQNAFLERAAPMILEMLTKILENATDDPESKEALEELVDYLVELAKKDAAFRKFVLKIAEKLLPTYPEIVQKVIDKVS</t>
  </si>
  <si>
    <t>SELEEKLKKAAEEISEEALKLAEEGKKETEPYKALVEAFEYALEKMLEIAESLGNSPEAFVAIFKGVLPTVIKLMKEIWRLKSSEGMDGVSEALYRTVLRMVERWGKEAALAVIDALEALLAPPIAELEARYRERGEWSEEEEEEYMVLMFLAGTLWWIRNKLL</t>
  </si>
  <si>
    <t>SPIQEEIQKKVRELLEKLIEYLEELKEKAKPPFKEKLEEVIEGLERLKEEVDKVQLNMNLIVFEGLEVDEEGRVWFIVKEMLHATTEEEALENMDKFLESWEKVFKELLEYHFEHNDTSPTFDFFLDFLWWQLYGEPMPK</t>
  </si>
  <si>
    <t>LYEEFKKLYEEFLRIGMEAMIKLQEGYASGDREDEELHEEIVKLLKEAIPIYEEMVKLYNEMKKIGSPETPEAEKWIIFAALWLLLLIHEHYVFFGKGVEELIKELVEVIKKLPEEVYKKFMEEFAMSAPYLDPDFLKMVLDALS</t>
  </si>
  <si>
    <t>TKWYPVTEENRERFIAFFREMVAIQEDESLSNEEKLERIRELAEKYMAVASEEEREFFREFLEFMEERFS</t>
  </si>
  <si>
    <t>SHMDYLLNWAEWQVRQLVGFLFWLFAEAGYEVIITEDTVERTETSVRVTVKFTVVRGDVSFEAELTFEISNITSFENPVVKVGFNVSPEHLEEVKELFEKVEKLIKEFDWSDFPALNPSWVLDTSSSSSSPSVPEEIKELFEKVLNLIQQKLLERSK</t>
  </si>
  <si>
    <t>SAKTIDEMYVELHERSWAIFEEHGPAAPGPVFDWIVEKVKEYLKEVVENNQDLEKFVVTLIMWQASQIHYWGRTAEEIAAFLREAAEMLKKIIEYVKELDPNAEKVIKVLEIVAEVYARLAEIVAEYAETRDLEALRARLEELVEEVRERVADFSPELARWLIEAVEWMARQILAKLA</t>
  </si>
  <si>
    <t>SLEEEIDKLVEELKELFEKHGIDIDFEELREKLKSLNFDDIIAFFKELMEYFKSQSEEMKQVLEEFLNMFIGHLVELIIEKRPELIDQVGTLVDEIWAMYQAMMNAK</t>
  </si>
  <si>
    <t>MIPDDIKLTLYLINGNEVPEKVEIDPKGLSKEELKEAVKEPFEKAKHFVAVKITTPTATKLIVLTMNESFEEQFEKILEAIESLS</t>
  </si>
  <si>
    <t>MEELKKLLEEYLKHIEWPKIVFEEIWPTLDSIEGKVKLFEWFYDNIEEEYKKFIEELEKKYGKEVKKVLEELWKEFKKRMEEILERIRNGETDEEEILKEIEELLEEFKERIEKAVS</t>
  </si>
  <si>
    <t>NEEEVEKVIEENKELLDTYKFALKFLIKKYFEEHPEAGEKWEKNEKHLDEFVEKLMREAVKEFLKLKKEKKSPDWDLSTFLNQVILALYRWLKETSPEEFAERLEEAVESGEEEVKKIVEELMKIIEEQL</t>
  </si>
  <si>
    <t>PARPEPEELWYKFKGKGPVVFVRVNGVLHVFKDDGNNMVSVLSAKPSDEEKFEKGLAKLKKAIDSPEVDEKEVIEALKEIAKVLEDEEAKKKLEEFIKELEE</t>
  </si>
  <si>
    <t>SLKKKIEELEKELEKIIDELIKVLSEHTGNTDPELIEKMKEFLQKLAEELLNLKLEKGASKEELKEILIKKLKEFYTEMLEEMVARGEMSPTKFWHAKHQFPSEEMKKLIDKFVETIIELAELKKKL</t>
  </si>
  <si>
    <t>MKPSKIELAKEVLEGLLELLEGKSEGHEILKKGFEELLKVLEENKDEPFEEIMKKMMRKLWAFHGEIYKSENFEKYAVSLLEFVNEMFPVFVKVLEKSDGDPEVIKFLFNLYSHLSYWLTFDPKVKEIANKSEELKEKYEKLQKIDDGLWKAFEEMQLTGDPSIFYDFLVEASKL</t>
  </si>
  <si>
    <t>MYSYEEVKEKLEKIKELMNKNEIRKAYELLQEIYEKSPEEFDKWWEEEKKTATTPEEWNFLVFIAAFKWFLAFGYTLE</t>
  </si>
  <si>
    <t>MFREYRRKIEDKAFEAHVKIYNLLNFEFPDADEETKEKFKETGERIDKLYWEAMGKLWEIEKAGVEDEEERMEKVVKEFEEEFEKIWKEFEEWVKKLEAEK</t>
  </si>
  <si>
    <t>GFREYKQKIEDRAFAAHVEIYNILNFEFPNADEEIKKKFEETGKRIDELYWKAMGELWEIEKAGVEDADERMAKVVEEFEKEFEKIWKEFKEWVKKLKEKL</t>
  </si>
  <si>
    <t>SAAEKARALFEKYGLPVNDAWIEQAEVLIPRLAEIEEIKANPVPKSEEEEKERKVLMYAWQAFEGSLKWVARMYGLDPEKFLADFLAELKA</t>
  </si>
  <si>
    <t>SAAEKITELFKKFGLPVNPAWVKQAEVLLPRLAQIEEIKANPTPASEAEERERKVLMYAWQAFEGSLKWVARMYGKDPEKTLAEFLAELKA</t>
  </si>
  <si>
    <t>MYSKEEVEEKLKEIEKLMNENKIREAYELLEEVYEKSPEAFDEWWEERKKTATTPEEWNFLVFIAAFKWFRAFGYTLK</t>
  </si>
  <si>
    <t>KKELEFKGPNAADKFKEFLEKDKSLSDKEKYELFVKLFNKEVDEVMNKPGSTMEELHEVYWKWYDVWDYFEENASEEFKKLM</t>
  </si>
  <si>
    <t>SEDYEMIELFSAQFIWLIAHDIAKMEGWENEYLHEVIDYMDKIIEKIEEKYGNQDPNELFEKHFNSWSKEKQEKFRKVFDELFDKLMKEIGFFDWPNLDAKEFAERLKKAHEKLVEELAKALGIKP</t>
  </si>
  <si>
    <t>SLEEEIEKMSKEEIEDHFFDQVEHAMWFAEQAKKYYEEGDVEWAKTYLSTAEDALKVADLLLEYLEKKYGEVSEELKKAYEEVKKYIEEVKKEMGYE</t>
  </si>
  <si>
    <t>PWSVDPKMEKEYWEQYEAFDWFWDNLKDSELAKLIKKLEEAYDEYRESDPEKAKKFQELLAEVNNFIMNELVPKTLELRKKGEEPITTHPEVQEKIDKFAKEIEEKFKEVYEP</t>
  </si>
  <si>
    <t>MSEKEILLKIFDILDKMLKKSGYPIDGYPFTEEEKEAHVKYLLSISLEEAIKELEYMLDMLVSYAEFDKKESLDKEKEEILKLLEELKKVKE</t>
  </si>
  <si>
    <t>SAEDILNKWVDKMFNIVDKAAMTIKDWKENHHFMDNMMWKMEEDYEELLREAEKNPDLDVEKKAEERGEELKKELEKLL</t>
  </si>
  <si>
    <t>SLHDLEEDVMDRVEWALYMMEKIKFSKEEIKESMKWFLEVMHRNIEVWVEEYMKKLVEEGKLSEEEAKKLKPKLVEKLKKKAEEYAEKLLKEKLEKL</t>
  </si>
  <si>
    <t>SLEEKAEELEEYSKRAEELAETFESMSEEEVEKAEKEFVEITSKLFKAQQTYSDSWHVLFGNEMMIKYVPEAVKGKSKKDLVELFKWLAEELKDEADDFRGLS</t>
  </si>
  <si>
    <t>SIEEEVEKKLKELEELVEELRNTDLKSGLNDILEPLFKKLLKLVKEILEVLEKYELENKEEIKKRLIELLEKAINQIDMMEVQYDEMNIDYDEELFKKYLKELEEYLEKFKK</t>
  </si>
  <si>
    <t>TPIDVSQEELDALPEMSEEEAEELLKKAKELEKLITETKKKFEELYKKNGIPTEEIEKKLDEINEKAREMYEKYGRIIPEEAKQIAQDVTNPNWWHPDDPWDVQEFLADAEKFAQLMIKLAEWALERNEKKKK</t>
  </si>
  <si>
    <t>SLEEKVKEVLSDEEKAQEMVDYYEGEKTGVHTWSWEMEQEIMSRPDEEWEKWDKELLEISRAVVEELLKEGKVKA</t>
  </si>
  <si>
    <t>AEELLKELREDVEFMEDWWFGRDFLETLEELVKKLEKEGKEEEAKKVQEALDEFKEKFWNYKSLEEMKKAMEEALKKVEEVLK</t>
  </si>
  <si>
    <t>MKEYWEKIKKIVEEIKEILLEAVKLLGRNERVVKKVVEEIMNEILERIKEMIEKGDDEHQHSLTRIISEDITVAMMVVAITFADNHGLPEEEMTEPVKEAYKKAKEEIEKMYETDDDEEMYEYMIKVLEILLEAAKELLELIKKHLK</t>
  </si>
  <si>
    <t>MKLSEEELKELAIRAIVKKKVPEEKWEEETEKLLNDPRFVRSGWDIDNENYWISFQDDNPDTMTVYIVPKEEIDKVYEELK</t>
  </si>
  <si>
    <t>MELKEKIIEILDKLSPYVSQRHIDFMKNYVKNDMSDEIKKFFEDVRFLFIVLLHLSENPEEMYKEILKLLEELKKTLSEEEKKYMDELIEKLKEDFSKM</t>
  </si>
  <si>
    <t>SEVIVEVREAKDEEFPRFFSPKDYSKKYLITIKYNGLTVKIFVLQSKDGKEWHIMWYITSESGVPSKEDMELFWKYHDKVRQIIRSKLTPDLSIEKLEEAGKEIKKYLEE</t>
  </si>
  <si>
    <t>SAGYQKLLELIPKLMEELKKGKVSDELVEEFANILLSMSDEELLELSKKLPPELIKAFKENMPEDEEERWAMVDAFKEFIDRLIDILVPVVHSDAFIELIIALYAVWEEMREIVWSLM</t>
  </si>
  <si>
    <t>IKEYLEKLEKGLKEILELIEKIEKEEDYKAGAVEVFKKMIEVIEIIKEFFREELKDKGEESKKIIELLDEYISKLKELLEKIEKGEWDASDDEFHKLEEELDEIRFKISMYMSKILPFDLWFLIYSIMYLGIKAARAAWRGSHWEFEELKEQIKRVIELIPKVVEKLE</t>
  </si>
  <si>
    <t>SEIDEVAERIKNASKEELDDELFEFVVLYYRAKTKEEAKYMAEKLVEVLLHLYKTHSPDEFEVIFDDIRQWLIIAVTLYEDKELAKYFSDYLVSLLEQGPEALQKYAKPLRENFEKALSN</t>
  </si>
  <si>
    <t>SSDPWWLEDLVHKLMDVMLDLFVWGANTLPDPEGKIAGDMAIDIVIHEKEVKELLLKKIKEAPTLSPEDLLKVLEEVMEEIVEKYFPEEEAKEVLKKLLEEKREEMLKKIEEIL</t>
  </si>
  <si>
    <t>KLEELLEAAKEVVREKRKELEKRFPGAKVNGVMGYVQNDDGNYTIQVQLWVEKGDKVLKAMGRLVLSKEEFEKMSPEEFKERLTKIMDEEIAKLKE</t>
  </si>
  <si>
    <t>EKELLEEFDKLYNEFVEKGKNIFKELGSKPEGLEKFMEKLEELLKKAEEAMEKLKSPALQQDIYWRLTDLLEDAIEYHFMNPNSKWDEEKFKEKMLEFVKRLEELADKTGVLDKTDIEILKKLINS</t>
  </si>
  <si>
    <t>MSKEEKIEELKKKIEELIKEGEELVKKEDPKKYPKIYIRIGDKTYTIYENGKLVLKKSLEEYLKKMVEAIEKGEDAFIMLDDGNSSHAIYFPGP</t>
  </si>
  <si>
    <t>SMEELEKKLEEAREWLYLDAIEYEMALKSGDERMKEDAIKDIAETIERATGKKVSVEEAKEIVEEIVKKTGGDPEKMTELLMEKVKELIEE</t>
  </si>
  <si>
    <t>MSLEEITDKIAEEVEKEIKKLDGKNVWVSVVPTTEDNDDTMYVTWVKPENTKEQLKKFFTDMFETELKGKKIKKLTVTIQSDDGTKVTIELTDVIPELNEALAK</t>
  </si>
  <si>
    <t>MKHPVFMFVMTDEKTGKLTVYIEFKDGKTLVYEVTKENFEEFKKKLEEIVEEEAKTLPPEEQEYLREKYERLIKWIEEKFKELEKKS</t>
  </si>
  <si>
    <t>KKEDLFTDIDSGKKYPANNEINEELEKRLAPEGYDLKVYQFTNEEGVNVLYVVFAPKGKYDPSKKMQGMMYWRAEKKGKPFSKEEIEELVERAVEDLERFTGIK</t>
  </si>
  <si>
    <t>NFAEAMIEVLQWVIDYIDEHFPEETEKKEVLKESIEKIKEAEKAKNYGSVLFYFQKALDATGGVAIMHSDGNWTIKFNIGGKTLTFTLKKIGDGEYEITKKEE</t>
  </si>
  <si>
    <t>MIKLIEEVVEKIGKEETERIVAAWEEYDFGKSRERTDAFIERVIEITEEALEKIYEELSKHLSEEEQKKLKEVVEEVLERIKEHHERMRWMYFHLGWMNPGTARDYLRDHQRSVYDYVKEELIKWAKEIS</t>
  </si>
  <si>
    <t>SEAEKKAKASRVFDVFAMLNRVIYEFIRRLWRERPDDPRYRELSNKVWQQWFQYVVQSHFPDPSLVKKEIEKTKELLKETLETLEEILEEARRNGQPLSPEALEEVEEFQEVLKEILELIEKYEKTGDEKEIDKIEELVWKFRQKMS</t>
  </si>
  <si>
    <t>AEEEKKKKASYIFDVFAMAARVLYDFIRELWRERPDDPRYRELSNKVWQFWFQMVVQSHFPDPSLVEKEIEKFKQLLEDTLSTLDEILKKAEEEGRPLSKEALEKVEELKKALKEILELIEKYLKTGKFEYIDEIEKIVWEFRQKLS</t>
  </si>
  <si>
    <t>MLEMIKKVYLEFLEKNLKGISEEAKKEIYEWIERWFKYIETNEELKKKFEELYNKSEKEALWYLYDKISFYVRMLLFMHNEVDLFFYLQMKHYDLFKEFYKMFEEAKKNNK</t>
  </si>
  <si>
    <t>SEELEKLKENIMNLFKKKTEEIMNEKTKKEAEKGPEEKIKEGKDWTEMNITVIGEPVRNFVTAALDYMQGKASFEELETRVRELVWWFYVASHFFGLPFTSYLEIFVDILKEISKKDPELTKKIVEFAVPVIRHWAERSGADPEEVEKVINDLESLK</t>
  </si>
  <si>
    <t>LVEELERIEEELKELLEKFFSDDQSNVPVTTERLREIFDWLLGLAERLSEELAERVRRFKDRFMRLAHWMQDFGINTFWTDDMKKDHLERWVPYFEEIIERMKEEL</t>
  </si>
  <si>
    <t>SAALEAAKAAALAQLQAFWQELHRLYQADPALQADPAIRRFIEEAQRHFMITHYRIERSDDPQAHLDEFREWVRAEAARVGFPLP</t>
  </si>
  <si>
    <t>MEEFVESLVELITELLSTQPEDLEKLWEEFKKRVKEKFPEYPELVEWLLENFRDWFWYWGTWYPYLHPEWFRDWTRYQVQKLLREYFEKTS</t>
  </si>
  <si>
    <t>VKEELIEEVKKQFLRVFADDPELGEFLAEHAEKVVEEFVSGKISPEEFYKRFYEELKEKFGEFSKAKFLQYLNVLAYVLSKYLPKEKQEEANNIRGKLWWTQMLAMHSWDISPYEPEVIEAIEWLQKATREVVES</t>
  </si>
  <si>
    <t>MEEEKIKKEEELFNELLAELREALRAGLDQPWEETERRVEEILEKYKEKAKEENLETFLEFIEWLEENLEALLEPFRRVREAAAADGDRAAAEAALTETWRQVQLQLNTQWMKLQWRKRLES</t>
  </si>
  <si>
    <t>MVEEIAEKAIHLVKWGLENLDEPIFTFWPSYTMAWDIYKRIKEMPGIDEETAKGFWNVLWYTVMYIYYKGMATYAPEQFGDPIDGEKRANEYKENFFNSAEELIKYIEENDVPYKDIFIETLEKIKKLFEE</t>
  </si>
  <si>
    <t>VKEEFIEEVKEQFLRVFAEDPELGEFLAKHSEDIVDDFVSGKISPEELYERYLKELEEKFGPFARAKFIQSLNVILYVLSKYAPKEKQEELNNMRGKLWWAGMLAMHSWDISPYIPEIIKVIEYLQKLTREIFFS</t>
  </si>
  <si>
    <t>LLDMILKVLKKFLDENLKGISEEAKKEIYEWLDRWFEYIKTNPKLKEEFEKLYNESKEKALWYLYDKVSFYIGMLLFMHNEVDLFFDLQMKHYDLFQKFYKMFEEALKNNE</t>
  </si>
  <si>
    <t>MEEFRERLERLLPPLEELVEEEQKYLDKTWELAMNGELSFHVFWMVEYEYRLVRYMYEIVRAMLEGDEERFKELYEQFLEVFDIDYDDLIHRIKYSYKEYYEKFGEEWLEFEKRREELFREFFELVGEYTGDYETAEELKERYEEYFKLIYEIVE</t>
  </si>
  <si>
    <t>MSVNEVFREMWDLMERLMFSRSISLEEALRRFRELRERLLEALKSASEEVREKVREKLETFIEWFEREYEKALANGEHPEVVLWEAYMFLRDLYWEVQELLAAE</t>
  </si>
  <si>
    <t>SEEEVLEEIVELMKKAMKEILDTMIEGWKNKEPAEKVKEKIKEIMKEMWQEIWRLAGNSGNEDLFMRYFHFHDDFIDAREKILELVDKFMKADKEEAIKILNEVVDILVSTMRYFADEEERKKIREELKEYVKKKVS</t>
  </si>
  <si>
    <t>MAERIRELLATLSEDPQTLHVQVERIAEEVAKLVEGHPLEEEVVRFFRRLHWEARHAWFWWHMDDPRAQAEVARLLPAARRELERLLEEMRK</t>
  </si>
  <si>
    <t>KPLSELSEEELLERFREMLVRVAEEYGVAPVDPDRFELRYRDGKFTIRDTRGEPPQRQENPPQELMVVWRVLFDMGVELVSEAREKGYEDEELKAMVEELFAATEEFVRNYLGDRYVAHFKVLREMMLK</t>
  </si>
  <si>
    <t>SPKEEKFKKKLEEELKKIRERLLMVFDEERVEEYMKIMKEVIEKILENRKKGSKEKVEIPPGMEWFYENFLRYYDYEEEKLEKEEKE</t>
  </si>
  <si>
    <t>APTPSQKHKEVEEKALKTSDEWFKKMLDAKKKGLNDEEIEKVGKEWMEEHEKELEELKEKLKEQWKEMGTRQEWIEQDLKDYEDYMKTMKENPLVLLNKLLSAGNP</t>
  </si>
  <si>
    <t>MEAIKLYYELALKVFLEKNVPDEEISRYLLMDVIGHWRNSPDFEKLVEMVKELLKENGVKVVEPVKYTREEERKYWKIHSLALKKLQERLGLSPREIQERMAEIMREAMESEDPKKVFEERKEEVEEYLVLFFELEVEAMKKVLNI</t>
  </si>
  <si>
    <t>SKDELADELLKKWWKAHLWAMKKLWDSKDPRLQELRERIQIVGGYVFNAGSKPPEERNYEEFKKYAEEFVELLEEVGELVEMSEEEKKLIEEIKEKLPEL</t>
  </si>
  <si>
    <t>MPTKEEVRELLEGYYREAVADPALWQGVVDGTLAREWAREILEKFGAASTPMSENMIEWLAMVLREAFKHMHNAETFGNRATDQSPEEFVEEQLDKLSEWLVKLIADPESVFK</t>
  </si>
  <si>
    <t>SLEELIAIPVAYLEKVDPELAKEFRAEALFYWPAMNGNWHLWRHSMKAYLRTNLHEDPELLEEALALLDEAYESL</t>
  </si>
  <si>
    <t>TSEWSLEKFEEWTERYHGDSWSEEERKKAKEMIEEIAKLSMEEFMEFHTKVNSTIKPDPSISRKEQDFLDDKIYIDKGIEYFKSK</t>
  </si>
  <si>
    <t>MDMEKYIFENESVFLEEVERIVAMIEEYPPETEEAKEAAERFREVAKEFLERHEKGVSPFDLLKEMPDEHVVTVFELAMAFVDEATSEKKEKSVMYGVIAWHALIVFLMMLYQRDEETREEILSKIKNVKKKTIDFFKAFLDFLKLKSEKFKKVYEILESKVVKE</t>
  </si>
  <si>
    <t>DWSSMTVDDLIERLKELIKNYEEVAQKWLDFMKELAARHWQARPLYEEAQKWSVEEQTLAYLEYQIRVFLTWKQLHGTPEEVAELEEKLKKKFEELKKEVERIIKEKKK</t>
  </si>
  <si>
    <t>MTPLTFDDFIEEVKRAKEYIDTMPGEQQKKVVEFLRSTLYNIIWHPNHNDEEVHKVAKAIHFGKWTLDEEYAIEVLVKAIEKMIERGESGFEGFSKEELRKVAELLVEALKEITKIQPEGGRVKTDEQARKILEVFVEFVEKVEEIRE</t>
  </si>
  <si>
    <t>MPPWKEETPLRRLRYKLYKLRAELEVMKKAETETRRKFYLNQFLEHLKEFLKEVVEYHEELYEKLLKGEEEWDETHATFWAELIRLLIETLKLLKEIGTEEQKEEFLKILKEFAEELEKIVKRLEKELYEKYPEFIEILREYVKLLKEFTENKSWDKLDEFIERLEELVERLLEAAK</t>
  </si>
  <si>
    <t>AISENIQRMYELALKQPEIIKKHIEFLKEISEKFPEVKPYVEKIIKLYEELIERWKELLEELDIRQVVRLYNRYHYYSRPIFHLINLIKKNVENLEKGKKPKEDILELFKKLLEEVEKFKKKFEEWVEWTKRIADMVSA</t>
  </si>
  <si>
    <t>SWEEKRLIWWLRLRARVAMQFVEKNEPLKALMELLHLLAEVVGENVEEVRELFWKDPLSKETLEKFIKIFEKFLKKVSSLPGVDESLVKELEKLLEEYKKLVEEGKLENFDELIIKIVETVYKFVSSLK</t>
  </si>
  <si>
    <t>GKPSMEEFDKKFKEFIHENREAKWTHWRYHWGEVDEATYEEAIEKKKKSYTEYADFLLKYYGDHPLAKKLAERMLEQVERL</t>
  </si>
  <si>
    <t>SKEELRKKMLEFDTYLWRIKHYEKHLKELEKQGKEGSPMHKMFKEAIIKLVVESAEIFIEIAKLFKEELKKIKEKTGRKPSEEVEEFLKKLEEYEKLLKEFIELYKSGKAEPSPEFEELLKKVKEILEEYRKILPKIYMEVFG</t>
  </si>
  <si>
    <t>VDLEKFVNMSPEEIAKELIPEILEDKDRWFDMPEITGLSDELTKKLMDLMHDFRIELFRLKREAFWNYESEEKFNEFLKSLAVALALLKFILLAIEFFSELIKKGIDVEKMKEYIEKLLENLKKMFENTKELLEKYINGEIKSPEELRKKLIEANEETINEVIKLLKEVLEKLK</t>
  </si>
  <si>
    <t>MVDPKRIIFNLWMLRWRARKLKERAEKLVEEEKSEVAKIFAEIAEILYKIAEEVDMIVYELHHGTISKEEAIERLKEIVEEAKEALELLKKAVEKIKELAKEDIELAKKLYEEFEELLELFRELLELMLDALKYAGVPEDSELVKEIEELLEELEKLEKELKEFFEKL</t>
  </si>
  <si>
    <t>PKTKVKFLPLSKREHYEIFRMHMEVRHFYREELKKVKKEVEELLEKEKDKKKIVEKTAELAKELIRKVVEFAEKKIKETVEKIIEERKKEKGISEEEIEELRKTLTRLLRMRLNYLLERLLYESILLIEYAQGKIKWEDFPYPYQAHMDIQNSEVVPPVDINKPLSEYLPELEKKLEEVAKEL</t>
  </si>
  <si>
    <t>STPSPKEQFALHIVRWTYRHFQRRYPGLPPLDDPRVQALLAELTEEALKWMETMPPKEFLEKLYELMERALRREFPGVLD</t>
  </si>
  <si>
    <t>MLPDEEKLKLLDTLLTMVEWVKELLEESVEKNSRMRHIRAVMWAEYMLEIARSLEDEKILEIAEKLEKALPEKSKMFTKEEYEKLMEVLEELEEVLEEKKEEVEERIEEEKE</t>
  </si>
  <si>
    <t>MSEAEKLLEEMLKEFEKLKEYWSTWDGSNPEELVELIGRFLYLLIKAVDAARKEAEAGLLSDEEAEELLKKVFEMIKELIEILEEFSKIIKDEWQWLVHNLYWDLRFTYIILNRRYEEKKFTPAQLFRSLHMNLNSSEAVRKISEYGYKKAKEAGIK</t>
  </si>
  <si>
    <t>SAFLEKMEKMVEIFKELIIPIVGEERAEELAEQLREQIAADKNLDESNPGPYWFHLQVGHMTSEQVHQLHIAFWRAVMESGLSPKFNWRFQITVVS</t>
  </si>
  <si>
    <t>SEFLEKMEKMVEIFKELVEPIVGKEKAEELAEQIRKQIEEDKNLDESNPGPYWFHLKVGHMTSEQVHQLHIAFWRAVMESGLSPKFNWRFQITVVS</t>
  </si>
  <si>
    <t>NFEYIEHIYKFLKWVTDPEKTKNMNPHTRRALLEWAVSEFIKQAEKEAKGNEKLKKKIEELKKLLEKFKSMSLDADPKEIEELEKKILELAEEIYKELKELK</t>
  </si>
  <si>
    <t>SAEVEKINEEFRKRLEEIKKLPLEEQIRALREEIARLQELIQQNMQTGSMMVRAQAHVWIIVLQEEIRRRELELAGLDPS</t>
  </si>
  <si>
    <t>MENEDGSDRPLKMMAEEAKELYEKYKDKVDEEKKKKMEELAKEIVEAYEELKKFQEIPHNDSPREIVLKMTELLRKIVDSYEELKKIVEEL</t>
  </si>
  <si>
    <t>SPKEEKERKLQEIEMSFYMGLYIWFRHEKGIAPGDTTKPYAVWKELKKVLEEIWNKEDGSKLSKEELAEKVLNTNLKEALEKHLGIKELSEEEYNKLKETVLRELS</t>
  </si>
  <si>
    <t>EIEKLENHHSIFNIKTEKMRELHRKFMVYYELIKWYESKEGEEYEKKRKEMIEKLEKVIKELSELYLEEAKTSNEEDKEIYLKLPKLLNKFIEYLKKK</t>
  </si>
  <si>
    <t>SPLQKASDSLINIAIKMLRNGINPELAKKLWDIAYKISMSHIDPSSFYEALKELKKLIEEQEEELIEALAKYAETNGRDYEKAKKEIPGILKEILELIDKILETKDEEPLVKLAGLLQKLSWM</t>
  </si>
  <si>
    <t>MSFEELKSKFRSVTIMDWPNAKVTEYNGKYLKKETYVVLRDKETGEYYVVKATVIFDPKTGQPVEIESDYK</t>
  </si>
  <si>
    <t>SKEELRERIIMTILYNLRHYKIDREKLEKELREILESEEDIKEAVEKALEYVLKVLKEWEAKHPEEAKHTMPAEVEVAIIRYQVERFIKDAE</t>
  </si>
  <si>
    <t>SSEQVKLFRKVWEIRKKSNDEAYKELMKLMMKISVDFTRNSDGSYSYKYKVKDAEKEFEEIKEKYKDASEEFKEALELLEKLIKLAKKEEKE</t>
  </si>
  <si>
    <t>SEEVKKKILELLEEVAELAKEAYQKAKDMEVRMEAFHVYIMTRRAIEWLKEGNPYLPRQLENIYREAKRAAEKAEGEVRELLEKAAEKIKEVIELLK</t>
  </si>
  <si>
    <t>MSLEDRIEVSIKELEGMDRYYVIVQDKSEYWVAVIVVPKSKFENEEEALKVATHWLMNSLRMQGVSEEKREEILKVAEKKFKEKLKEYKKEIE</t>
  </si>
  <si>
    <t>SEREKEWEEWQQQWDIIVDTRFLARKLGISEEKIKKVMKLTWEKLEEMRKKGEPLTKEKLEKLREESIKKVLEEE</t>
  </si>
  <si>
    <t>SAEHEEVLAVIDSLGDAAAAARVRARYLRALENYRKAKTEWEKEWARFELWYALRQAIRLAEAQGDEEAVAVLRARAEEVAA</t>
  </si>
  <si>
    <t>SDEEFEEIIRKVIGLVKKGDVQRARQRLLVYDAMSTDEEMRKKLQILLRGVSQMINASQEEAIEILRETLEQLGIPREKFEKMYKEVK</t>
  </si>
  <si>
    <t>MEILEKLLEEIKELIKVADEETKKKLEEIAKELEKKIEEIKSSGLPKPLQEMRIWEAYVHSRYMVQRLLAEV</t>
  </si>
  <si>
    <t>SEFEPWHQFVIEYMRLRFALEMGDSEERIIELIKKMAEYTKKIKDEELKKRAIEMLEKLLPLAKKHGKKPAEVMEELLEELKK</t>
  </si>
  <si>
    <t>PWMEYFYIVLPKSDLEEFQKKLDKILEALDKLEKEGKLSKEELKEVMETFIEIYETYGRPSRDPYLIRLGRIVERFYKEEKYEEFEEFLKKYIEYLKNDYKVKVIGDRAYIYVKVDVELLEEAEKL</t>
  </si>
  <si>
    <t>PRLSVREVLERLLAADDPALSEGERRFLRGALEMYDILDPEHQKRWEEMLTSWFLRHGREHFRSPLVDEL</t>
  </si>
  <si>
    <t>SSMDEVLARIEEALARHFDPDEELEVTVILKKDGDFIDLGTRRVSLAEAPALVREAMSQLDSPEITALEIRDQRDKGFYAWIKSKNSELMLVFRRLP</t>
  </si>
  <si>
    <t>MSVIDRQFEVIRSHMPDKAEADGWKENFKRIFRDARPEDKHMMLVFLWMLEIVLEYQGKMTPEVREAIEELKKFIEES</t>
  </si>
  <si>
    <t>VEEIMEDPEKTYEKLWKELKEKLKGKSPHEIRTAFHEKFWEWIDEVIAKKLPNEAIIKLLWVVRKFDDEMEKLEEEEKA</t>
  </si>
  <si>
    <t>SVVDRVREALGHTFRTRFGGREIVVFLGTEDDSLWIMVVYPDGRLKVFRFRDLAGLVESGEFDRLLELLRSRDLEAFEAFLAS</t>
  </si>
  <si>
    <t>MEEVKEFLAKNSPYSKNFLDDFIEKHREGKVTEEDWEKLKDYFINAAKLVASEDETFIKHWEKDVEQMMEWMKTATPSDFEFVVRFYLSVLQKMLEMK</t>
  </si>
  <si>
    <t>MEEEYEPFRKRIMEEVRKRLEEAKKKGPWAVAHLMIQFFHENRDMPEELMIEVMNEFARVQNELNEAAR</t>
  </si>
  <si>
    <t>SEAVERALELLEEALAHMEDAPNLEALRAELAALDGSVEALNALLRRLFREAKESKNRYEAHHTLIRAQMVLLEG</t>
  </si>
  <si>
    <t>SVTEENLRWLIKAIKEMADRGPEDKFHRNCVTLMLRVLIRDVQEMEELSEELRREFEETLRYVEEKLGIDVEKLRE</t>
  </si>
  <si>
    <t>SMERIISDIRFIAGYLYAVYSHEARHNPENEVAKEIADFMYAVKTNPLEKWPEFAKKLSEESKKIIYDVFKSIGEQHNNSEMIEIVEKIL</t>
  </si>
  <si>
    <t>SMAEIEKKKKEILELLKQLSPDNKNAIEMIEHSFKNGEYEAAIAFVRAQIYMALHTTKDIKKTGEIALKILELLEELAKKVLSEDEIEYLKKWNEILRKEIEKLLKD</t>
  </si>
  <si>
    <t>SSMEIEKLKKEILELLEKLIPENKNAIEMIKHSFENKEYEAAIAFVRAQIYMALKTTKDVKKVGEIALKILELIEKLAKKVLSEDEVKYLEKWNEILKKEIEKLLKD</t>
  </si>
  <si>
    <t>APTTKQKIFEIIDYLYDIASKSGPEYFFIASELSWMIMMNARNNKELAEEVLKIVKEAKENGTPFEETVKKVLELLEKALEKDPSLDREVFEKHKKIIEEELERLK</t>
  </si>
  <si>
    <t>SKEEIEETLKKFEEIVNSSLEEFEKMDKQEVIDTLRKMSDLAYEIFRRDRQNEKVRESYKFITDMHVGTLPYIMTGKFREMHEHLKEYVESNKEIYEEFLKLAREYAEKI</t>
  </si>
  <si>
    <t>SKEEIKEVLEKFEKIINSSLEEFKKLDRQEIIDVVRQASDIAYEIFRENRQDEEVRESYKFITELHVSLLPYIMTGRFEDMHKELKKYVEENKELYEKFLKLAREYAEKI</t>
  </si>
  <si>
    <t>KPPPVTREEYKEVFDIFDKLFEEGAKAKTKEELKKLVEKAEEVVEKLIPEIFKKHGISEEKLEEIKKKFEEFKKAAEKHGLWDFETITKFWVFVNTILDIMYEWMMNPEKML</t>
  </si>
  <si>
    <t>LVRKFEYHAEHMKWMLEQVKTLSEKDEWEKRVMAEVIKFNVPFHIEHLKKYLDSLPEEALPYAYEAFSALAEMGKLLPKVMDVPPELAEKLKEASEIAKELEKKLK</t>
  </si>
  <si>
    <t>SRLEWIVRSAENYLWLAKHHPDVVIMWGVLDYTLSDMSEYLGKSPDPVFQEVAKLFKKAAEEIKEAYEKYKKGEMSEEELKEKIIEIMEKLYEGVKALYEKETS</t>
  </si>
  <si>
    <t>KPKPVTREEYKEVFDKFDEAFEKGAKAKTKEEVEEIVEEIEEVVEKLIPEIAKKHGISEEELEKVKEKFEEFKKAAEKYGEWNFEVITAFWVFKNTILDILYKWMMNPEEML</t>
  </si>
  <si>
    <t>MKSTKQKIFEIIDKLYDIASKSGPEYFFVASELSWMIMMNARNNEELAEEILKIVSESLKNGVPFEETVKKVLEKLEEALEKDPSLNREVFEKHKKIIEEELERLK</t>
  </si>
  <si>
    <t>SRLEWIVRSAENYLWLAKHHPDVVIMWGVLDYTLSDMAEYLGKSPDPAFQKVAKLYKETAEKIKEAYEKYKKGEMTEEELKEKIIEELEKLYEEVKKIYEEEVS</t>
  </si>
  <si>
    <t>NEEAMNKAQELVFQIDDLMEEARKLLENIEDPENQKKIKELLEKIKELLKEFALAVMKMHGWGKDGPTQWELFHTAPMHMVWWEFRDLLTEYLKKQGKSEEEIHEESAKIRYEVYKAALEAL</t>
  </si>
  <si>
    <t>IKWWYIFSTLRYFIHYSPAHPEMLRVIDYFESRIEELSKEYSEEELKIYKKFLEELRKIFEEFMKNREENLKEGKEWELYNKMKWVIDTYEVELFNAERK</t>
  </si>
  <si>
    <t>SEEEKKEILYFIMEKLFDLDFNFKWPRNSPEEYTKAIEEFKAEVAKIVLETKEKFPEISPEELVELLEEAVYRVHRITHHWASYYVAREVIYELKKLKEKGWKAIEEYTESIISKV</t>
  </si>
  <si>
    <t>MKPPLVPGIDPREQLEWALEDLAELSKIPTWGNLHRYRYSIEDIAGSLLEATRSMSREEAEALLREVERRFEEILANSTHSESMKEWIRVFFQRKLDEVRAEIERRFA</t>
  </si>
  <si>
    <t>MSRLERMREVLRTFPELSDEDIDEILMYFEWHDRWGEAFMRIHHFLRWNGLTAISVDIMAALDAVWAQPD</t>
  </si>
  <si>
    <t>MEIPEEVQKAIELVKEMLAQGQNPFSYLTYRHHDHPHGHFLHHNMMFIRDLIESLKDKISEEVYTLIVAMVLVMFEKVYKETVWDTFAEMMYILEQFVWDVVDYLTQNPDIEEKEAKEKVLKLFLEYNKKIEEVLKKS</t>
  </si>
  <si>
    <t>SWMTKYLEWMLEDLVEEIIKKYKLSEEEKKLFRAIIKEVFEEFKYDHYEAFRFLRLLRDMVQSSDTSPFSLEKLRAHFESKKDEYPQVVEFMLEVLEKAEDPEKRKKLIEKYS</t>
  </si>
  <si>
    <t>SAEEVKEELESILPEIEKIIPKLPEGLQKDAKHALEEAKELLKEGLSPENVEKMKWYIKFFGFWKKMATEKGRKIYKLAEEYKEMQQNGVPMEERYKILDEMEKLLNETFPGLPDFLFYVYHAMHHWEWPVSDALLYGYHWALHHSS</t>
  </si>
  <si>
    <t>SVEEVLARIPWRHPYSLVYEMRGLSWEERVALLPQVLPRLKWSAFEMTELLVDWFFHTFGWVIGKNYDVPGINRWDAQWKALEIVEKAKDPKEGFEKAYQVLLDYIDKIRHEGDRAYIRPIFEALYEAILSTM</t>
  </si>
  <si>
    <t>PFPDDPELLAQIEELLKQMSEAKTPLERYKIFLKVLELVHPWLAKEFRPEVERFEEMDGSEQHRLEKMMNKAFVEFMDELEKEFPEFVAKLLAENPKLRQLYLEYKYEQYMLNHW</t>
  </si>
  <si>
    <t>MSEEEKAKEELKKLKKEIEELFQKLHALYQKQTSPDPSLRTLSPEEQEELRKLAPQFAEKYKKYKEIEEKYHLASWQEKEIVDAMMIWFTHHVPKEVYE</t>
  </si>
  <si>
    <t>RTIDLESLDPDSTDPGTRKLVQDVMLDLTDMVIRDIPAGKFTDQMAENFANLLVKYLGISREDALALLERMRELSKTDPAAYAALAARFRAVVREAMAKPTTAERRPVMETIVP</t>
  </si>
  <si>
    <t>MLTPEKFEKYVTEKTEKGEKIPKEELYKYLDELSKTPGVDFESWLEKAIQDYAKKAAEAMKKNDWKVTHAYVDVVEELIRYRDELKKK</t>
  </si>
  <si>
    <t>GPTVMEQMAELLKSMKPGGGNKQLTIKQDGITVEIVFYVSDYNHLIYALVFHDEKTGEIKYHDQMFNFTEGELHSDRFINKVLNEIYDILEEHGVLVEKKIPK</t>
  </si>
  <si>
    <t>MKDFKDPMEVLDYAIEKIEEYLNKVKNGEFNEKWYTEAQELYQLVMGQDLSKIDPEKLNRFTHIFADFLWALYQHPEGRKLINM</t>
  </si>
  <si>
    <t>AISDEEALKYLKEVFEAYEKEHPEWGKAFEIDEENNIIPVTEAWEKYLENALTNIHGKADFYWRVWWHLRHIKGYSAEEAMEITQAIFDFIEKHWKPKE</t>
  </si>
  <si>
    <t>APSPEFKKALEEFKKLLEELEEALKSEAIEEEIKEKLKKVLENMKKGLEIIEGGGLADIDAFVKEFSWEVLNELMEIHNKINGPGKFSNPQVVADMVWELYRYETMGPEYFAGWEEEFVLTVLKGFNVVIKDIIEGIKKKEEELKKKLE</t>
  </si>
  <si>
    <t>MEPVTLEEFEPRFKEIEPKIEEYLKNNPDTDPLNPPEELEKLILEIYELTLAVIKGSKDEMDGLRALDRFVELIRNIKRYFKGKGSVFVNEWLPKIPGVKSKWDETNQTFQMEIDLP</t>
  </si>
  <si>
    <t>SKIEEELKKVNDPSYVPTPEELREWVQYYIDKLKENPEGAFELIEAALTILRKAFERMRQPENTAYSEEQKEIARKAWMIADAALHYFHMYKDKIPEKEFTERMINVLESLLELVDKLLE</t>
  </si>
  <si>
    <t>MEEQKKFLEQVDRVLELLEKEDPRAKEEFHKLPHPLRFLPDSVSEEERHEIQQLWMIADTLISHLDKPEWRKEVIDVLNELKEKIEKILKSLE</t>
  </si>
  <si>
    <t>MVTPEEVLKRVEEWIEQMKREFPGEELDKIIEEVGKIVKEYVEKILKDPSADIEKTLEEMREKAMDYIREKSTALKIDPHVMADMLWRVWDFTRQLLPLLKEVR</t>
  </si>
  <si>
    <t>MLSEEERKKLAEELEKVLEKKSKEWGWSEEIKKIVKEYVKAKVLGDEKLVEEKIKELAKLENLSLHDAKNYLDAVYLYLWHLVEEERKKSGK</t>
  </si>
  <si>
    <t>ALSAEERALRAEIAELVRELEKLVEQLREFVKKVEEELRTAPAKTRIEARIREAQRIYLNHHVWKIEEKAREVVRALEAGADPLALVERMAEVLEEYPKLIDIMHNDMKIDVPESLITEPRELLERVRALLEELRAR</t>
  </si>
  <si>
    <t>MVSEEELLEVQVLIYQWSQSFPEVPWHHRELLYYLLVDTFKKTIEMIEKGEPPEKIFEYIKEVEAQIKEFPEVAKVYNSFSKEFWEGVKKAIEEKDLKKLVEIVKKALEEEIEKRKK</t>
  </si>
  <si>
    <t>TGTVIEHPAVDFLLEIHKVLMEVFGEDSAWVPNFVADLIYKVYELSRYKSKEEVDKEIAEELQKIYKKAEEALKNGEAEEFLKSHNVTKESPDGTPALEWALKKLKEIVERIKEFIGEITGK</t>
  </si>
  <si>
    <t>MMKTETIRATLPEGQEIEMVFEYTEGPGTEFIVDGERWPAHVVYDLLQFLLHHTELPEEDRRKAEELAEIAKAAAEEERALG</t>
  </si>
  <si>
    <t>MTIVIEDWEEFKKVYNETLEGMKKAIENLKNGKEPENYRLLQTQAELLEVIFNHQGGEDWFNSIAPEEEKGKFEEYKKEFNEIYREYTAVMKAHHEK</t>
  </si>
  <si>
    <t>MMSPEEKVEEMVEEIKKIWEELEKEVKGRTYEIDHEKFVEKLKELVEKYEPSEEEIKEIAEKFVGSWTSDQTYRLVQLMSLAQDLGIPIDEKEAIKAINNKEHQKEFAVKLLVEILKKIKSEVPKKKK</t>
  </si>
  <si>
    <t>MKVKIEPLSEEEKMKLVERVAQFIWDFRHRTGDYEAAQKMLELFNENFMTEDFEKNLEKGIETNPLLKKLKDSMPEEVFQPFVNENRFGVVVLYLISDESLKDYWPLVLEMLAEEGAYWDQKVTAA</t>
  </si>
  <si>
    <t>SYQDEQIARLEAQLEAELARLRALSAERAAAGEDPTPPEEEIYRVAHTIMDLYMAKKTQDPSSEEEREKELQELWDRVQAAKEG</t>
  </si>
  <si>
    <t>SASRPKSELEKRFEEWKKELLSQELPGVPPHHLNMALDVGYWVLKYYEKHEPDMPIEEKMKKAKEGFENGLADLKAQHPP</t>
  </si>
  <si>
    <t>PLDIKYDPSLFTHSHILSITTREELEETLQKLLDLAVGYLRKDYEANGGTSFSAASWRLIDLMWDAHHNFKHNAPLSTIKNKLVELVDLLEELGVIPKDEPPVPP</t>
  </si>
  <si>
    <t>MFIIDESLSFRQVKLILDSIFGGIWKLINDENPSKEELIEFLNRHPMLTAEDFEENIKVFEKLKEKYPEEKEELDKIIKFFKKLVEIMTDPNFVKKK</t>
  </si>
  <si>
    <t>MSEEEREEVLKKMETYKTMFENVKDAIAQMRKIHPGQSEEDLKWEEYYLMTYVLKEFYEKVLPKIKENPDDEELMKKFKEFFKEMFDTLKERHPEHFEKFLNDEKYGKPIEEKSDLEFFEDFIKWLEEHPM</t>
  </si>
  <si>
    <t>MLSIEEIIEELKELKKDFSYETNEKKVEEYEKSEDKEKVLKEMVEEYEESWKRFQQIVQDYKALTRKATGEEGKKAREVRLRLDAIDAILWYYGHFKTEEEFLEFLKNKQAHEQINELLDEVIELLK</t>
  </si>
  <si>
    <t>MSSEEMREYFRQMAELFLRGDVSPQLFGRHMAREDGGKNAEVWEEAARRIQALIDELRAGGEPSEAERAAAVERIVAILEEAYEEITGKKP</t>
  </si>
  <si>
    <t>MLSEEERAKLREILAEAKAKAKGRARIHNMSHHPEVREAMTMATEAFAGEPPSSGKTKLLLITITRLPDGSYEISHTLYDDLETNIEGVAWWIMFHYREAP</t>
  </si>
  <si>
    <t>MTEEEKELLKHFYDNLNRLAGDFWYAAMVRGGDLEAEIPWEWFSKRFEVPEKAFDLLLPKGAKEYVETFTYRPYSGGEGEVTITIKRVDGKPVITIKVKLLP</t>
  </si>
  <si>
    <t>SIEEIREEIRPYLDSPEKLGAFIREKREEGLPLEELKKILTVAILELMDQAYERLTAETGRPPSNRELEEAIRPWLETFFKVAGMDLNNPFPELGPLPHYTWYLIDYYYYARLAGIDPWKNLDIEIEIPP</t>
  </si>
  <si>
    <t>MDPEELVKKFLELATPHIHRIAMRVHDLWMFRPETVEEFLERGGHLYENIKEAYKELLESIEKFSKENGVEIPEELLEKLKELFKEVEEVVEPIFERARRALERGEEIPLEELREMRDEIVKTLLDKLSEMYGIVEELAELIKKR</t>
  </si>
  <si>
    <t>SPVEQIEENMLVVFKYLFPWLSEEQHKKMAKVVAEGAKAMLEAPEEEREKALDEVMEKVKDEFDEKQLYEMRFWMYVGADWMK</t>
  </si>
  <si>
    <t>SVPEPSNTFEWSVGENIVITREPIGNITFTFVVDKATGKRTLIVTDEKKGTEEYEVETDEELGEVLRSYGLSWYWVGMYLDVVQAIINAA</t>
  </si>
  <si>
    <t>MIPEKSPLEIARNHAYAWLIEWSIRNNEPVPSPEKFEKIFEEVLEEAKKIPGMEVTEHNRHWVFVEYVEKYPEKVLELIKK</t>
  </si>
  <si>
    <t>MMLPEIDMDFKPPDHYKPKDKLDVYRQVFSYLLYEPIRRGASPEEIEEHIKKVEEAYKKALERLEKEREEAKKKGDEENYKEWEEVVEEAKKWWEEEVKKVREEIKNM</t>
  </si>
  <si>
    <t>HAWAFPPDAAPPGEPYVPTEEDIERVIKMVEDIANTELPPHRAYRYALDLVWMVHGHWRERGAPGADELFEELKKKMEEIFKKKHPELF</t>
  </si>
  <si>
    <t>SAMEEQKKRDEKIVKELEELLENYEKKFKEILEQGKDPNWKVQMADFIYEVYMLKRRLSEEKQKEFDEKFEPFHHKLWEEYESKFP</t>
  </si>
  <si>
    <t>GVIEEAYEWLKEFVEELNKIIVDYVLNPVDDGTTVRNEVIELLDKFIKEKLEPVKDKHPLWKELYELVSGIREELKNLTSTNHWSVVREILYLHQELWKEVDKLEEKVKKL</t>
  </si>
  <si>
    <t>STITEEDKEVIRRFVEEQVEWLRSRSEFWRNFAEVAAKMSPEEFAAVWDPMVESIAVEVLWRIYQEKRPKGEEINVHYSEVLELVREVLEELLGL</t>
  </si>
  <si>
    <t>APSGKGLGKEIWEKFYSKMEIRNEKEKKYIEEFREWFIHHFENPEPDLEPTGLSKRDYLIWQIIEEQHHYKHGFPDVTEEQIKAFEYLQELVTEALS</t>
  </si>
  <si>
    <t>MRINRWWIAHDVVYHRLRAKHPEFLDSLSREDQWGIMEASFKYVLEKYAKKYLKPGEPIEEMWKRMSDEEFEEFVEEMIRIAENMLKIIKEKHPEGPPKDRENWEKEMLELAREASKL</t>
  </si>
  <si>
    <t>SIPSMQEFRDIILNPLREYGELSEEEYKELVKERLKELTAKHKVQAEPVLQVLDDVFAEHSYEEIINRPFGLDALVFLLKHAFEESTKNPVP</t>
  </si>
  <si>
    <t>MKFVVSEEEKEKEFEEIWKKFLEWFLPKVKDKTLEFLGEEFFEILKKGLKEVWDVYIELVEYAVTKKVTPEELSEEEKKKFEEKRNEKLHKMNVEIVRRYHHHMNLEYIRIWIEGLDYFEKLLEEKTKELTEKYLAE</t>
  </si>
  <si>
    <t>MMLDKKEIVEELEELAKEAKKIYEETKDEEKVKFYLHRLAWKLSDLLWKGMRMLQHPEIKYPEVPDAPQEKYDEFAQKYGEFHTAYMEGKIEEAVEKAEEAVKAFKEILE</t>
  </si>
  <si>
    <t>SEEEKIIEEIIKELEEMIEELEQYIKDNPDKDKSLIEEIIEGLKEIKKALEQKDVEKAIELLQEVQKKIAYAAMYGWHPLPYHEQVKLMERLEEIWEKLEKILE</t>
  </si>
  <si>
    <t>MEELSEEEKKIVEEALKIFEKEHPEWYPHLKNGEVKYDKETNQFVFSMEPEDYAGLSDQEVVDALWYLSNKIRELKYQKE</t>
  </si>
  <si>
    <t>SMEEKIKELEKEVEEEVKERGEEYRTDWWIPWKIFKEAGGSWIQWDIWKYQYLILPEEEREKFEEAFTKVLIALEKAKKEKVPEEEIREIFKKLSEKVFNPDNVTDAETQIKELEETAKELVKKVVEKLL</t>
  </si>
  <si>
    <t>APQLSEEERIVKDIFQAGKIYFRHAVEELAKNPDEEKRKYYQNELQSVLEFFKEWYEKNYKDLPEEELPEFVKEFKKFYEEVLKAFPELKKLDL</t>
  </si>
  <si>
    <t>SPITFLGAEKDGDKAIVKLVIQEHEQSVWELLDEFEKKYNIPFDPSKAHFWYDHQNNGIGVEFPVDDPNVEEKVLPKIEEEKKK</t>
  </si>
  <si>
    <t>MRQYVIVQVTREEIEEAAGRPLSQQEAYEFLMEVAKKVVEAYINKTTEGLSPFEKKVLEEVEKQTPKGARINPHRFWMDHTPEGGWILVFEVE</t>
  </si>
  <si>
    <t>KDESEKIPTMEELEEKVEKAGEAYNKMQELVERFETEGIDPEKAREELKKLYEIIKEAYEFMEKYYNYEMENKTTSSREKRQKIWQLRNIADAYHFAAEHLLEEFEKKL</t>
  </si>
  <si>
    <t>MSEMEKELEEVKEWLKKLFEEKAEPWAKAMGEPTDQSMYQLGQEVVELLKENIHELPGGFEVVSYDIQFTVVQLEGTWHVITVIWLDLNYTSSSGEIKRFKVSFIVIIEIGPDGKVTVNVDYTYVEDL</t>
  </si>
  <si>
    <t>SVSIAEQIVIAWLQWNWTMLEELLKKASVEEAVEAVKELLKYQEQYPHWPKSVEDTLRELEKKHPDLPFTTEEVFALVKAGK</t>
  </si>
  <si>
    <t>MKEVKYQLSDGSVITFTLDDKGVAVEFKIEVDGKTQTYAMDPGTGHTIYTTIPNFVEELKKAFEKAGYELMGEVQHTHNPNVTILVFQSKITGEYFWVEVWYL</t>
  </si>
  <si>
    <t>SMEEILREKKKKVLEKLKELEKNKDTMSDQEKVNKFGEIHQLIYEMYKLALKDPDPSLPEKVKQFEISVFQQFIAIWHKKDPSKYRPKIEF</t>
  </si>
  <si>
    <t>MERKVLHFEGVSEENWEEVLEEVKKKFKEFIEEKGKGPYTVIVMFTYRDPETGKIRVEVFELKFEGLDAEEAWEKLKKEIEEKLKGKEFYEGMVFTLIIEY</t>
  </si>
  <si>
    <t>SEAEELIEKFKKLLEELVEESKKLGEELLKSIEKNYEKFEELLSKGKPSLEELGRLISELIQELIWLWHKYNHTNPEIAKYYMEKIKELSKIHTEVWKLAREEKEK</t>
  </si>
  <si>
    <t>QLPEEVMTELMNEIFPLLTRYYKIAMGKEPGEFDVEKVKKELEELKEKWQKKIREETGDEKVVKLIEEMVEKMIETLEKYKDDPVKAAHEMVHVAIDYVSKMMWL</t>
  </si>
  <si>
    <t>GAAEVEKYRKKMIELFEKFKDYFLSITEEGSELHKKFLKEYKKILKLLEEGKYKEAMEKIYVLVFDAMDKKSEHREELFMMLAEINWYYFQMMKAE</t>
  </si>
  <si>
    <t>SVEEQAAELIEDFRYLAELLQKALDENPGSELQPWLNMGLWFAREQVIFLEKHPELGWEQMARFVPFYEFQYRHFSEYSDYPEIAAHLRELLEAIARAR</t>
  </si>
  <si>
    <t>MMLPEEWGAGEEGRELVIKHMQLIKAVMLMDRKGIKPDPRLFEAMGLFTTYYRLRRQLETEDLPPEERARLEEEARRIAAEALRIFEETKKELEEKYPGVDWFGDL</t>
  </si>
  <si>
    <t>MSKEEKLYEFYKNSKDEEKKKKFEVVMIGGFRNLVNMLKQEVATNPGVIEIPKETWEAMEKAAKSESVEEILDFLVNYYPKLVVKDPQNPVTIMRDISLDWMYRHFVE</t>
  </si>
  <si>
    <t>ALPEEERRLIIKYILEASIVRLRILARRLEEVRPAMAEALRELAERFREWVEEFLKREKFPSVEVFIKKHNEFWAWLERRVEDPATDPATLVEEALAYLRENMENPEESEFD</t>
  </si>
  <si>
    <t>GEVYERIVKVTYTFTPDGKMIVTFEVIDENGNVIPDEPVPPVIEEDMENVDPNDSIVLNFLKFRSIHEYEYYTGEKVLSYEYTIEKSYDPEKGEIITFTFKLTVER</t>
  </si>
  <si>
    <t>PYLELSEEEKEEMINYMIKELSKLPKDIKESELPKIFPEMAREFARKFFGPDYVPSPRQLGHLTFLYYQLYFHFEVDENGNITKSTMSLKEMIFTIPAE</t>
  </si>
  <si>
    <t>GPPQFVFRPPQTEEEFERAVEELVAFLKETLPKEMVELLGDEVLRWQARRVIETMARREPDETIALYLKPEEIEENKDERMLTWYYKTVPAP</t>
  </si>
  <si>
    <t>MDKEEAIKIAIEEIKKHLKVNIEYEPGSKYAIFDKSFLPMYIEITFQDDTVVTFKPVEVFEKDGKEWTLYEIEVEEG</t>
  </si>
  <si>
    <t>SNIPKLIEEIEKIVLEEDPNAKLNLDLNERFFEIKWRNPSDEVNEKVHKLMMKVIEEMRK</t>
  </si>
  <si>
    <t>NEEELRKIISSLFPSKEEVREFVEKSKDSDEEILHEIFNIILHNLFNALGNSTKPFVELHKELVELSRTITAEEFLENYEEYKKKLVEKILEIYLKYQ</t>
  </si>
  <si>
    <t>SPTEKEVEEVVERAKEQTLKQLGDPNDHRAEGRWRIIINDFVFEVPRVDLSSEEAWARWEEELEKLMEEMKKKLLEEVKKKK</t>
  </si>
  <si>
    <t>NPVIERMIKNIRHAIEIMRRHPGNYRVKLPEIPEVKEYIEEYGSEEEKELYKRWLASQKKFDEGVPPDPADPATRPWTVEELEILLKAYEKANEKL</t>
  </si>
  <si>
    <t>ARPPATMIVGGIWPEDPEERRKKWELVVDHFVEMVAETPEEAEARRAVLSDEALWEEFIEKAKKGESDTTVLDVPGGTLTITFEDLEEGRFTLTFTP</t>
  </si>
  <si>
    <t>SEIEERYKKLLEEVVEFLEKLYKELGEEERIEPLREKLSKLSPSGQVRLLVEEFQEIWWKHPELREEVEKEFEKVQEMARLVYELKHFG</t>
  </si>
  <si>
    <t>MEKSEDEKILDTMIKYTGKELVEKAKKLWKEFRKKHGLKAQPRTDEGVEKLWDIRDKFIEELVKQGVPRGEAFKLAQVGMWLEIIEPESLEP</t>
  </si>
  <si>
    <t>MVIEKVIKVKTPTTEYEIKVILEDDPEEPFMEFIVPPGDYSDEAWELIKKEAKKLMEEFRKKY</t>
  </si>
  <si>
    <t>exp_Log10(Kd)</t>
  </si>
  <si>
    <t>BindPred_Log10kd</t>
  </si>
  <si>
    <t>Average_Binder_Energy_Score</t>
  </si>
  <si>
    <t>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</si>
</sst>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C5C88-0CD9-4446-8DA4-A2DAFF0ECFC5}">
  <dimension ref="A1:K213"/>
  <sheetViews>
    <sheetView tabSelected="1" topLeftCell="A148" zoomScale="114" workbookViewId="0">
      <selection activeCell="M11" sqref="M11"/>
    </sheetView>
  </sheetViews>
  <sheetFormatPr defaultRowHeight="14.5" x14ac:dyDescent="0.7"/>
  <sheetData>
    <row r="1" spans="1:11" x14ac:dyDescent="0.7">
      <c r="A1" t="s">
        <v>0</v>
      </c>
      <c r="B1" t="s">
        <v>14</v>
      </c>
      <c r="C1" t="s">
        <v>227</v>
      </c>
      <c r="D1" t="s">
        <v>228</v>
      </c>
      <c r="E1" t="s">
        <v>466</v>
      </c>
      <c r="F1" t="s">
        <v>239</v>
      </c>
      <c r="G1" t="s">
        <v>253</v>
      </c>
      <c r="H1" t="s">
        <v>467</v>
      </c>
      <c r="I1" t="s">
        <v>469</v>
      </c>
      <c r="J1" t="s">
        <v>468</v>
      </c>
      <c r="K1" t="s">
        <v>469</v>
      </c>
    </row>
    <row r="2" spans="1:11" x14ac:dyDescent="0.7">
      <c r="A2" t="s">
        <v>1</v>
      </c>
      <c r="B2" t="s">
        <v>15</v>
      </c>
      <c r="E2" t="e">
        <f>LOG10(D2*(10^-9))</f>
        <v>#NUM!</v>
      </c>
      <c r="F2" t="s">
        <v>240</v>
      </c>
      <c r="G2" t="s">
        <v>254</v>
      </c>
      <c r="H2">
        <v>-8.52828944</v>
      </c>
      <c r="I2">
        <f>RANK(H2,$H$2:$H$15, 1)</f>
        <v>6</v>
      </c>
      <c r="J2">
        <v>-540.89</v>
      </c>
      <c r="K2">
        <f>RANK(J2,$J$2:$J$15,1)</f>
        <v>1</v>
      </c>
    </row>
    <row r="3" spans="1:11" x14ac:dyDescent="0.7">
      <c r="A3" t="s">
        <v>1</v>
      </c>
      <c r="B3" t="s">
        <v>16</v>
      </c>
      <c r="C3">
        <v>1</v>
      </c>
      <c r="E3" t="e">
        <f t="shared" ref="E3:E66" si="0">LOG10(D3*(10^-9))</f>
        <v>#NUM!</v>
      </c>
      <c r="F3" t="s">
        <v>240</v>
      </c>
      <c r="G3" t="s">
        <v>255</v>
      </c>
      <c r="H3">
        <v>-8.0019883039999993</v>
      </c>
      <c r="I3">
        <f t="shared" ref="I3:I15" si="1">RANK(H3,$H$2:$H$15, 1)</f>
        <v>14</v>
      </c>
      <c r="J3">
        <v>-305.61</v>
      </c>
      <c r="K3">
        <f t="shared" ref="K3:K15" si="2">RANK(J3,$J$2:$J$15,1)</f>
        <v>11</v>
      </c>
    </row>
    <row r="4" spans="1:11" x14ac:dyDescent="0.7">
      <c r="A4" t="s">
        <v>1</v>
      </c>
      <c r="B4" t="s">
        <v>17</v>
      </c>
      <c r="C4">
        <v>1</v>
      </c>
      <c r="E4" t="e">
        <f t="shared" si="0"/>
        <v>#NUM!</v>
      </c>
      <c r="F4" t="s">
        <v>240</v>
      </c>
      <c r="G4" t="s">
        <v>256</v>
      </c>
      <c r="H4">
        <v>-8.9124670889999997</v>
      </c>
      <c r="I4">
        <f t="shared" si="1"/>
        <v>1</v>
      </c>
      <c r="J4">
        <v>-449.96</v>
      </c>
      <c r="K4">
        <f t="shared" si="2"/>
        <v>3</v>
      </c>
    </row>
    <row r="5" spans="1:11" x14ac:dyDescent="0.7">
      <c r="A5" t="s">
        <v>1</v>
      </c>
      <c r="B5" t="s">
        <v>18</v>
      </c>
      <c r="C5">
        <v>1</v>
      </c>
      <c r="D5">
        <v>20.9</v>
      </c>
      <c r="E5">
        <f t="shared" si="0"/>
        <v>-7.6798537138889458</v>
      </c>
      <c r="F5" t="s">
        <v>240</v>
      </c>
      <c r="G5" t="s">
        <v>257</v>
      </c>
      <c r="H5">
        <v>-8.2641720640000003</v>
      </c>
      <c r="I5">
        <f t="shared" si="1"/>
        <v>10</v>
      </c>
      <c r="J5">
        <v>-418.31</v>
      </c>
      <c r="K5">
        <f t="shared" si="2"/>
        <v>6</v>
      </c>
    </row>
    <row r="6" spans="1:11" x14ac:dyDescent="0.7">
      <c r="A6" t="s">
        <v>1</v>
      </c>
      <c r="B6" t="s">
        <v>19</v>
      </c>
      <c r="C6">
        <v>0</v>
      </c>
      <c r="E6" t="e">
        <f t="shared" si="0"/>
        <v>#NUM!</v>
      </c>
      <c r="F6" t="s">
        <v>240</v>
      </c>
      <c r="G6" t="s">
        <v>258</v>
      </c>
      <c r="H6">
        <v>-8.5039757199999997</v>
      </c>
      <c r="I6">
        <f t="shared" si="1"/>
        <v>7</v>
      </c>
      <c r="J6">
        <v>-439.61</v>
      </c>
      <c r="K6">
        <f t="shared" si="2"/>
        <v>5</v>
      </c>
    </row>
    <row r="7" spans="1:11" x14ac:dyDescent="0.7">
      <c r="A7" t="s">
        <v>1</v>
      </c>
      <c r="B7" t="s">
        <v>20</v>
      </c>
      <c r="C7">
        <v>1</v>
      </c>
      <c r="E7" t="e">
        <f t="shared" si="0"/>
        <v>#NUM!</v>
      </c>
      <c r="F7" t="s">
        <v>240</v>
      </c>
      <c r="G7" t="s">
        <v>259</v>
      </c>
      <c r="H7">
        <v>-8.3240802929999997</v>
      </c>
      <c r="I7">
        <f t="shared" si="1"/>
        <v>9</v>
      </c>
      <c r="J7">
        <v>-186.82</v>
      </c>
      <c r="K7">
        <f t="shared" si="2"/>
        <v>14</v>
      </c>
    </row>
    <row r="8" spans="1:11" x14ac:dyDescent="0.7">
      <c r="A8" t="s">
        <v>1</v>
      </c>
      <c r="B8" t="s">
        <v>21</v>
      </c>
      <c r="C8">
        <v>0</v>
      </c>
      <c r="E8" t="e">
        <f t="shared" si="0"/>
        <v>#NUM!</v>
      </c>
      <c r="F8" t="s">
        <v>240</v>
      </c>
      <c r="G8" t="s">
        <v>260</v>
      </c>
      <c r="H8">
        <v>-8.0539523430000006</v>
      </c>
      <c r="I8">
        <f t="shared" si="1"/>
        <v>13</v>
      </c>
      <c r="J8">
        <v>-440.87</v>
      </c>
      <c r="K8">
        <f t="shared" si="2"/>
        <v>4</v>
      </c>
    </row>
    <row r="9" spans="1:11" x14ac:dyDescent="0.7">
      <c r="A9" t="s">
        <v>1</v>
      </c>
      <c r="B9" t="s">
        <v>22</v>
      </c>
      <c r="C9">
        <v>1</v>
      </c>
      <c r="E9" t="e">
        <f t="shared" si="0"/>
        <v>#NUM!</v>
      </c>
      <c r="F9" t="s">
        <v>240</v>
      </c>
      <c r="G9" t="s">
        <v>261</v>
      </c>
      <c r="H9">
        <v>-8.1182947900000002</v>
      </c>
      <c r="I9">
        <f t="shared" si="1"/>
        <v>12</v>
      </c>
      <c r="J9">
        <v>-510.11</v>
      </c>
      <c r="K9">
        <f t="shared" si="2"/>
        <v>2</v>
      </c>
    </row>
    <row r="10" spans="1:11" x14ac:dyDescent="0.7">
      <c r="A10" t="s">
        <v>1</v>
      </c>
      <c r="B10" t="s">
        <v>23</v>
      </c>
      <c r="E10" t="e">
        <f t="shared" si="0"/>
        <v>#NUM!</v>
      </c>
      <c r="F10" t="s">
        <v>240</v>
      </c>
      <c r="G10" t="s">
        <v>262</v>
      </c>
      <c r="H10">
        <v>-8.8250611580000005</v>
      </c>
      <c r="I10">
        <f t="shared" si="1"/>
        <v>2</v>
      </c>
      <c r="J10">
        <v>-287.98</v>
      </c>
      <c r="K10">
        <f t="shared" si="2"/>
        <v>12</v>
      </c>
    </row>
    <row r="11" spans="1:11" x14ac:dyDescent="0.7">
      <c r="A11" t="s">
        <v>1</v>
      </c>
      <c r="B11" t="s">
        <v>24</v>
      </c>
      <c r="C11">
        <v>0</v>
      </c>
      <c r="E11" t="e">
        <f t="shared" si="0"/>
        <v>#NUM!</v>
      </c>
      <c r="F11" t="s">
        <v>240</v>
      </c>
      <c r="G11" t="s">
        <v>263</v>
      </c>
      <c r="H11">
        <v>-8.2076630070000007</v>
      </c>
      <c r="I11">
        <f t="shared" si="1"/>
        <v>11</v>
      </c>
      <c r="J11">
        <v>-245.06</v>
      </c>
      <c r="K11">
        <f t="shared" si="2"/>
        <v>13</v>
      </c>
    </row>
    <row r="12" spans="1:11" x14ac:dyDescent="0.7">
      <c r="A12" t="s">
        <v>1</v>
      </c>
      <c r="B12" t="s">
        <v>25</v>
      </c>
      <c r="C12">
        <v>0</v>
      </c>
      <c r="E12" t="e">
        <f t="shared" si="0"/>
        <v>#NUM!</v>
      </c>
      <c r="F12" t="s">
        <v>240</v>
      </c>
      <c r="G12" t="s">
        <v>264</v>
      </c>
      <c r="H12">
        <v>-8.584596543</v>
      </c>
      <c r="I12">
        <f t="shared" si="1"/>
        <v>5</v>
      </c>
      <c r="J12">
        <v>-315</v>
      </c>
      <c r="K12">
        <f t="shared" si="2"/>
        <v>9</v>
      </c>
    </row>
    <row r="13" spans="1:11" x14ac:dyDescent="0.7">
      <c r="A13" t="s">
        <v>1</v>
      </c>
      <c r="B13" t="s">
        <v>26</v>
      </c>
      <c r="C13">
        <v>1</v>
      </c>
      <c r="E13" t="e">
        <f t="shared" si="0"/>
        <v>#NUM!</v>
      </c>
      <c r="F13" t="s">
        <v>240</v>
      </c>
      <c r="G13" t="s">
        <v>265</v>
      </c>
      <c r="H13">
        <v>-8.6796690499999993</v>
      </c>
      <c r="I13">
        <f t="shared" si="1"/>
        <v>3</v>
      </c>
      <c r="J13">
        <v>-352.76</v>
      </c>
      <c r="K13">
        <f t="shared" si="2"/>
        <v>8</v>
      </c>
    </row>
    <row r="14" spans="1:11" x14ac:dyDescent="0.7">
      <c r="A14" t="s">
        <v>1</v>
      </c>
      <c r="B14" t="s">
        <v>27</v>
      </c>
      <c r="C14">
        <v>0</v>
      </c>
      <c r="E14" t="e">
        <f t="shared" si="0"/>
        <v>#NUM!</v>
      </c>
      <c r="F14" t="s">
        <v>240</v>
      </c>
      <c r="G14" t="s">
        <v>266</v>
      </c>
      <c r="H14">
        <v>-8.4905107169999994</v>
      </c>
      <c r="I14">
        <f t="shared" si="1"/>
        <v>8</v>
      </c>
      <c r="J14">
        <v>-307.58999999999997</v>
      </c>
      <c r="K14">
        <f t="shared" si="2"/>
        <v>10</v>
      </c>
    </row>
    <row r="15" spans="1:11" x14ac:dyDescent="0.7">
      <c r="A15" t="s">
        <v>1</v>
      </c>
      <c r="B15" t="s">
        <v>28</v>
      </c>
      <c r="E15" t="e">
        <f t="shared" si="0"/>
        <v>#NUM!</v>
      </c>
      <c r="F15" t="s">
        <v>240</v>
      </c>
      <c r="G15" t="s">
        <v>267</v>
      </c>
      <c r="H15">
        <v>-8.6449536130000002</v>
      </c>
      <c r="I15">
        <f t="shared" si="1"/>
        <v>4</v>
      </c>
      <c r="J15">
        <v>-361.32</v>
      </c>
      <c r="K15">
        <f t="shared" si="2"/>
        <v>7</v>
      </c>
    </row>
    <row r="16" spans="1:11" s="1" customFormat="1" x14ac:dyDescent="0.7">
      <c r="A16" s="1" t="s">
        <v>2</v>
      </c>
      <c r="B16" s="1" t="s">
        <v>29</v>
      </c>
      <c r="C16" s="1">
        <v>0</v>
      </c>
      <c r="E16" s="1" t="e">
        <f t="shared" si="0"/>
        <v>#NUM!</v>
      </c>
      <c r="F16" s="1" t="s">
        <v>241</v>
      </c>
      <c r="G16" s="1" t="s">
        <v>268</v>
      </c>
      <c r="H16" s="1">
        <v>-7.6931956440000002</v>
      </c>
      <c r="I16" s="1">
        <f>RANK(H16, $H$16:$H$22, 1)</f>
        <v>5</v>
      </c>
      <c r="J16" s="1">
        <v>-487.16</v>
      </c>
      <c r="K16" s="1">
        <f>RANK(J16, $J$16:$J$22, 1)</f>
        <v>1</v>
      </c>
    </row>
    <row r="17" spans="1:11" s="1" customFormat="1" x14ac:dyDescent="0.7">
      <c r="A17" s="1" t="s">
        <v>2</v>
      </c>
      <c r="B17" s="1" t="s">
        <v>30</v>
      </c>
      <c r="C17" s="1">
        <v>1</v>
      </c>
      <c r="D17" s="1">
        <v>120</v>
      </c>
      <c r="E17" s="1">
        <f t="shared" si="0"/>
        <v>-6.9208187539523749</v>
      </c>
      <c r="F17" s="1" t="s">
        <v>241</v>
      </c>
      <c r="G17" s="1" t="s">
        <v>269</v>
      </c>
      <c r="H17" s="1">
        <v>-8.6152791250000007</v>
      </c>
      <c r="I17" s="1">
        <f t="shared" ref="I17:I22" si="3">RANK(H17, $H$16:$H$22, 1)</f>
        <v>2</v>
      </c>
      <c r="J17" s="1">
        <v>-208.4</v>
      </c>
      <c r="K17" s="1">
        <f t="shared" ref="K17:K22" si="4">RANK(J17, $J$16:$J$22, 1)</f>
        <v>6</v>
      </c>
    </row>
    <row r="18" spans="1:11" s="1" customFormat="1" x14ac:dyDescent="0.7">
      <c r="A18" s="1" t="s">
        <v>2</v>
      </c>
      <c r="B18" s="1" t="s">
        <v>31</v>
      </c>
      <c r="C18" s="1">
        <v>0</v>
      </c>
      <c r="E18" s="1" t="e">
        <f t="shared" si="0"/>
        <v>#NUM!</v>
      </c>
      <c r="F18" s="1" t="s">
        <v>241</v>
      </c>
      <c r="G18" s="1" t="s">
        <v>270</v>
      </c>
      <c r="H18" s="1">
        <v>-8.2199629709999993</v>
      </c>
      <c r="I18" s="1">
        <f t="shared" si="3"/>
        <v>4</v>
      </c>
      <c r="J18" s="1">
        <v>-266.48</v>
      </c>
      <c r="K18" s="1">
        <f t="shared" si="4"/>
        <v>3</v>
      </c>
    </row>
    <row r="19" spans="1:11" s="1" customFormat="1" x14ac:dyDescent="0.7">
      <c r="A19" s="1" t="s">
        <v>2</v>
      </c>
      <c r="B19" s="1" t="s">
        <v>32</v>
      </c>
      <c r="C19" s="1">
        <v>0</v>
      </c>
      <c r="E19" s="1" t="e">
        <f t="shared" si="0"/>
        <v>#NUM!</v>
      </c>
      <c r="F19" s="1" t="s">
        <v>241</v>
      </c>
      <c r="G19" s="1" t="s">
        <v>271</v>
      </c>
      <c r="H19" s="1">
        <v>-8.3372508189999994</v>
      </c>
      <c r="I19" s="1">
        <f t="shared" si="3"/>
        <v>3</v>
      </c>
      <c r="J19" s="1">
        <v>-274.58</v>
      </c>
      <c r="K19" s="1">
        <f t="shared" si="4"/>
        <v>2</v>
      </c>
    </row>
    <row r="20" spans="1:11" s="1" customFormat="1" x14ac:dyDescent="0.7">
      <c r="A20" s="1" t="s">
        <v>2</v>
      </c>
      <c r="B20" s="1" t="s">
        <v>33</v>
      </c>
      <c r="C20" s="1">
        <v>0</v>
      </c>
      <c r="E20" s="1" t="e">
        <f t="shared" si="0"/>
        <v>#NUM!</v>
      </c>
      <c r="F20" s="1" t="s">
        <v>241</v>
      </c>
      <c r="G20" s="1" t="s">
        <v>272</v>
      </c>
      <c r="H20" s="1">
        <v>-7.2943235590000004</v>
      </c>
      <c r="I20" s="1">
        <f t="shared" si="3"/>
        <v>6</v>
      </c>
      <c r="J20" s="1">
        <v>-225.99</v>
      </c>
      <c r="K20" s="1">
        <f t="shared" si="4"/>
        <v>4</v>
      </c>
    </row>
    <row r="21" spans="1:11" s="1" customFormat="1" x14ac:dyDescent="0.7">
      <c r="A21" s="1" t="s">
        <v>2</v>
      </c>
      <c r="B21" s="1" t="s">
        <v>34</v>
      </c>
      <c r="C21" s="1">
        <v>0</v>
      </c>
      <c r="E21" s="1" t="e">
        <f t="shared" si="0"/>
        <v>#NUM!</v>
      </c>
      <c r="F21" s="1" t="s">
        <v>241</v>
      </c>
      <c r="G21" s="1" t="s">
        <v>273</v>
      </c>
      <c r="H21" s="1">
        <v>-7.2775720550000003</v>
      </c>
      <c r="I21" s="1">
        <f t="shared" si="3"/>
        <v>7</v>
      </c>
      <c r="J21" s="1">
        <v>-225.88</v>
      </c>
      <c r="K21" s="1">
        <f t="shared" si="4"/>
        <v>5</v>
      </c>
    </row>
    <row r="22" spans="1:11" s="1" customFormat="1" x14ac:dyDescent="0.7">
      <c r="A22" s="1" t="s">
        <v>2</v>
      </c>
      <c r="B22" s="1" t="s">
        <v>35</v>
      </c>
      <c r="C22" s="1">
        <v>1</v>
      </c>
      <c r="E22" s="1" t="e">
        <f t="shared" si="0"/>
        <v>#NUM!</v>
      </c>
      <c r="F22" s="1" t="s">
        <v>241</v>
      </c>
      <c r="G22" s="1" t="s">
        <v>274</v>
      </c>
      <c r="H22" s="1">
        <v>-8.8054824010000008</v>
      </c>
      <c r="I22" s="1">
        <f t="shared" si="3"/>
        <v>1</v>
      </c>
      <c r="J22" s="1">
        <v>-203.91</v>
      </c>
      <c r="K22" s="1">
        <f t="shared" si="4"/>
        <v>7</v>
      </c>
    </row>
    <row r="23" spans="1:11" x14ac:dyDescent="0.7">
      <c r="A23" t="s">
        <v>3</v>
      </c>
      <c r="B23" t="s">
        <v>36</v>
      </c>
      <c r="E23" t="e">
        <f t="shared" si="0"/>
        <v>#NUM!</v>
      </c>
      <c r="F23" t="s">
        <v>242</v>
      </c>
      <c r="G23" t="s">
        <v>275</v>
      </c>
      <c r="H23">
        <v>-8.2471921110000004</v>
      </c>
      <c r="I23" s="2">
        <f>RANK(H23, H$23:H$34,1)</f>
        <v>8</v>
      </c>
      <c r="J23">
        <v>-221.07</v>
      </c>
      <c r="K23" s="2">
        <f>RANK(J23, J$23:J$34, 1)</f>
        <v>10</v>
      </c>
    </row>
    <row r="24" spans="1:11" x14ac:dyDescent="0.7">
      <c r="A24" t="s">
        <v>3</v>
      </c>
      <c r="B24" t="s">
        <v>37</v>
      </c>
      <c r="C24">
        <v>1</v>
      </c>
      <c r="D24">
        <v>5</v>
      </c>
      <c r="E24">
        <f t="shared" si="0"/>
        <v>-8.3010299956639813</v>
      </c>
      <c r="F24" t="s">
        <v>242</v>
      </c>
      <c r="G24" t="s">
        <v>276</v>
      </c>
      <c r="H24">
        <v>-8.5680660310000007</v>
      </c>
      <c r="I24" s="2">
        <f t="shared" ref="I24:I34" si="5">RANK(H24, H$23:H$34,1)</f>
        <v>2</v>
      </c>
      <c r="J24">
        <v>-354.39</v>
      </c>
      <c r="K24" s="2">
        <f t="shared" ref="K24:K34" si="6">RANK(J24, J$23:J$34, 1)</f>
        <v>2</v>
      </c>
    </row>
    <row r="25" spans="1:11" x14ac:dyDescent="0.7">
      <c r="A25" t="s">
        <v>3</v>
      </c>
      <c r="B25" t="s">
        <v>38</v>
      </c>
      <c r="C25">
        <v>1</v>
      </c>
      <c r="E25" t="e">
        <f t="shared" si="0"/>
        <v>#NUM!</v>
      </c>
      <c r="F25" t="s">
        <v>242</v>
      </c>
      <c r="G25" t="s">
        <v>277</v>
      </c>
      <c r="H25">
        <v>-8.3977828639999998</v>
      </c>
      <c r="I25" s="2">
        <f t="shared" si="5"/>
        <v>6</v>
      </c>
      <c r="J25">
        <v>-276.83999999999997</v>
      </c>
      <c r="K25" s="2">
        <f t="shared" si="6"/>
        <v>5</v>
      </c>
    </row>
    <row r="26" spans="1:11" x14ac:dyDescent="0.7">
      <c r="A26" t="s">
        <v>3</v>
      </c>
      <c r="B26" t="s">
        <v>39</v>
      </c>
      <c r="E26" t="e">
        <f t="shared" si="0"/>
        <v>#NUM!</v>
      </c>
      <c r="F26" t="s">
        <v>242</v>
      </c>
      <c r="G26" t="s">
        <v>278</v>
      </c>
      <c r="H26">
        <v>-8.0853569299999997</v>
      </c>
      <c r="I26" s="2">
        <f t="shared" si="5"/>
        <v>12</v>
      </c>
      <c r="J26">
        <v>-293.58999999999997</v>
      </c>
      <c r="K26" s="2">
        <f t="shared" si="6"/>
        <v>4</v>
      </c>
    </row>
    <row r="27" spans="1:11" x14ac:dyDescent="0.7">
      <c r="A27" t="s">
        <v>3</v>
      </c>
      <c r="B27" t="s">
        <v>40</v>
      </c>
      <c r="E27" t="e">
        <f t="shared" si="0"/>
        <v>#NUM!</v>
      </c>
      <c r="F27" t="s">
        <v>242</v>
      </c>
      <c r="G27" t="s">
        <v>279</v>
      </c>
      <c r="H27">
        <v>-8.4147898130000005</v>
      </c>
      <c r="I27" s="2">
        <f t="shared" si="5"/>
        <v>5</v>
      </c>
      <c r="J27">
        <v>-235.65</v>
      </c>
      <c r="K27" s="2">
        <f t="shared" si="6"/>
        <v>8</v>
      </c>
    </row>
    <row r="28" spans="1:11" x14ac:dyDescent="0.7">
      <c r="A28" t="s">
        <v>3</v>
      </c>
      <c r="B28" t="s">
        <v>41</v>
      </c>
      <c r="E28" t="e">
        <f t="shared" si="0"/>
        <v>#NUM!</v>
      </c>
      <c r="F28" t="s">
        <v>242</v>
      </c>
      <c r="G28" t="s">
        <v>280</v>
      </c>
      <c r="H28">
        <v>-8.3363494720000002</v>
      </c>
      <c r="I28" s="2">
        <f t="shared" si="5"/>
        <v>7</v>
      </c>
      <c r="J28">
        <v>-198.75</v>
      </c>
      <c r="K28" s="2">
        <f t="shared" si="6"/>
        <v>11</v>
      </c>
    </row>
    <row r="29" spans="1:11" x14ac:dyDescent="0.7">
      <c r="A29" t="s">
        <v>3</v>
      </c>
      <c r="B29" t="s">
        <v>42</v>
      </c>
      <c r="E29" t="e">
        <f t="shared" si="0"/>
        <v>#NUM!</v>
      </c>
      <c r="F29" t="s">
        <v>242</v>
      </c>
      <c r="G29" t="s">
        <v>281</v>
      </c>
      <c r="H29">
        <v>-8.4378371760000004</v>
      </c>
      <c r="I29" s="2">
        <f t="shared" si="5"/>
        <v>4</v>
      </c>
      <c r="J29">
        <v>-245.8</v>
      </c>
      <c r="K29" s="2">
        <f t="shared" si="6"/>
        <v>7</v>
      </c>
    </row>
    <row r="30" spans="1:11" x14ac:dyDescent="0.7">
      <c r="A30" t="s">
        <v>3</v>
      </c>
      <c r="B30" t="s">
        <v>43</v>
      </c>
      <c r="E30" t="e">
        <f t="shared" si="0"/>
        <v>#NUM!</v>
      </c>
      <c r="F30" t="s">
        <v>242</v>
      </c>
      <c r="G30" t="s">
        <v>282</v>
      </c>
      <c r="H30">
        <v>-8.8879500910000004</v>
      </c>
      <c r="I30" s="2">
        <f t="shared" si="5"/>
        <v>1</v>
      </c>
      <c r="J30">
        <v>-266.86</v>
      </c>
      <c r="K30" s="2">
        <f t="shared" si="6"/>
        <v>6</v>
      </c>
    </row>
    <row r="31" spans="1:11" x14ac:dyDescent="0.7">
      <c r="A31" t="s">
        <v>3</v>
      </c>
      <c r="B31" t="s">
        <v>44</v>
      </c>
      <c r="E31" t="e">
        <f t="shared" si="0"/>
        <v>#NUM!</v>
      </c>
      <c r="F31" t="s">
        <v>242</v>
      </c>
      <c r="G31" t="s">
        <v>283</v>
      </c>
      <c r="H31">
        <v>-8.5577070989999999</v>
      </c>
      <c r="I31" s="2">
        <f t="shared" si="5"/>
        <v>3</v>
      </c>
      <c r="J31">
        <v>-314.91000000000003</v>
      </c>
      <c r="K31" s="2">
        <f t="shared" si="6"/>
        <v>3</v>
      </c>
    </row>
    <row r="32" spans="1:11" x14ac:dyDescent="0.7">
      <c r="A32" t="s">
        <v>3</v>
      </c>
      <c r="B32" t="s">
        <v>45</v>
      </c>
      <c r="E32" t="e">
        <f t="shared" si="0"/>
        <v>#NUM!</v>
      </c>
      <c r="F32" t="s">
        <v>242</v>
      </c>
      <c r="G32" t="s">
        <v>284</v>
      </c>
      <c r="H32">
        <v>-8.1728230059999998</v>
      </c>
      <c r="I32" s="2">
        <f t="shared" si="5"/>
        <v>10</v>
      </c>
      <c r="J32">
        <v>-388.5</v>
      </c>
      <c r="K32" s="2">
        <f t="shared" si="6"/>
        <v>1</v>
      </c>
    </row>
    <row r="33" spans="1:11" x14ac:dyDescent="0.7">
      <c r="A33" t="s">
        <v>3</v>
      </c>
      <c r="B33" t="s">
        <v>46</v>
      </c>
      <c r="E33" t="e">
        <f t="shared" si="0"/>
        <v>#NUM!</v>
      </c>
      <c r="F33" t="s">
        <v>242</v>
      </c>
      <c r="G33" t="s">
        <v>285</v>
      </c>
      <c r="H33">
        <v>-8.1750850370000006</v>
      </c>
      <c r="I33" s="2">
        <f t="shared" si="5"/>
        <v>9</v>
      </c>
      <c r="J33">
        <v>-177.82</v>
      </c>
      <c r="K33" s="2">
        <f t="shared" si="6"/>
        <v>12</v>
      </c>
    </row>
    <row r="34" spans="1:11" x14ac:dyDescent="0.7">
      <c r="A34" t="s">
        <v>3</v>
      </c>
      <c r="B34" t="s">
        <v>47</v>
      </c>
      <c r="E34" t="e">
        <f t="shared" si="0"/>
        <v>#NUM!</v>
      </c>
      <c r="F34" t="s">
        <v>242</v>
      </c>
      <c r="G34" t="s">
        <v>286</v>
      </c>
      <c r="H34">
        <v>-8.0859603159999995</v>
      </c>
      <c r="I34" s="2">
        <f t="shared" si="5"/>
        <v>11</v>
      </c>
      <c r="J34">
        <v>-233.62</v>
      </c>
      <c r="K34" s="2">
        <f t="shared" si="6"/>
        <v>9</v>
      </c>
    </row>
    <row r="35" spans="1:11" s="1" customFormat="1" x14ac:dyDescent="0.7">
      <c r="A35" s="1" t="s">
        <v>4</v>
      </c>
      <c r="B35" s="1" t="s">
        <v>48</v>
      </c>
      <c r="C35" s="1">
        <v>1</v>
      </c>
      <c r="D35" s="1">
        <v>14.7</v>
      </c>
      <c r="E35" s="1">
        <f t="shared" si="0"/>
        <v>-7.8326826652518236</v>
      </c>
      <c r="F35" s="1" t="s">
        <v>243</v>
      </c>
      <c r="G35" s="1" t="s">
        <v>287</v>
      </c>
      <c r="H35" s="1">
        <v>-8.9138317869999995</v>
      </c>
      <c r="I35" s="1">
        <f>RANK(H35, H$35:H$50, 1)</f>
        <v>3</v>
      </c>
      <c r="J35" s="1">
        <v>-436.2</v>
      </c>
      <c r="K35" s="1">
        <f>RANK(J35, J$35:J$50, 1)</f>
        <v>2</v>
      </c>
    </row>
    <row r="36" spans="1:11" s="1" customFormat="1" x14ac:dyDescent="0.7">
      <c r="A36" s="1" t="s">
        <v>4</v>
      </c>
      <c r="B36" s="1" t="s">
        <v>49</v>
      </c>
      <c r="C36" s="1">
        <v>0</v>
      </c>
      <c r="E36" s="1" t="e">
        <f t="shared" si="0"/>
        <v>#NUM!</v>
      </c>
      <c r="F36" s="1" t="s">
        <v>243</v>
      </c>
      <c r="G36" s="1" t="s">
        <v>288</v>
      </c>
      <c r="H36" s="1">
        <v>-8.1503460719999996</v>
      </c>
      <c r="I36" s="1">
        <f t="shared" ref="I36:I50" si="7">RANK(H36, H$35:H$50, 1)</f>
        <v>9</v>
      </c>
      <c r="J36" s="1">
        <v>-245.76</v>
      </c>
      <c r="K36" s="1">
        <f t="shared" ref="K36:K50" si="8">RANK(J36, J$35:J$50, 1)</f>
        <v>14</v>
      </c>
    </row>
    <row r="37" spans="1:11" s="1" customFormat="1" x14ac:dyDescent="0.7">
      <c r="A37" s="1" t="s">
        <v>4</v>
      </c>
      <c r="B37" s="1" t="s">
        <v>50</v>
      </c>
      <c r="C37" s="1">
        <v>0</v>
      </c>
      <c r="E37" s="1" t="e">
        <f t="shared" si="0"/>
        <v>#NUM!</v>
      </c>
      <c r="F37" s="1" t="s">
        <v>243</v>
      </c>
      <c r="G37" s="1" t="s">
        <v>289</v>
      </c>
      <c r="H37" s="1">
        <v>-8.2655374479999999</v>
      </c>
      <c r="I37" s="1">
        <f t="shared" si="7"/>
        <v>7</v>
      </c>
      <c r="J37" s="1">
        <v>-268.81</v>
      </c>
      <c r="K37" s="1">
        <f t="shared" si="8"/>
        <v>13</v>
      </c>
    </row>
    <row r="38" spans="1:11" s="1" customFormat="1" x14ac:dyDescent="0.7">
      <c r="A38" s="1" t="s">
        <v>4</v>
      </c>
      <c r="B38" s="1" t="s">
        <v>51</v>
      </c>
      <c r="C38" s="1">
        <v>0</v>
      </c>
      <c r="E38" s="1" t="e">
        <f t="shared" si="0"/>
        <v>#NUM!</v>
      </c>
      <c r="F38" s="1" t="s">
        <v>243</v>
      </c>
      <c r="G38" s="1" t="s">
        <v>290</v>
      </c>
      <c r="H38" s="1">
        <v>-8.0472032129999995</v>
      </c>
      <c r="I38" s="1">
        <f t="shared" si="7"/>
        <v>12</v>
      </c>
      <c r="J38" s="1">
        <v>-343.57</v>
      </c>
      <c r="K38" s="1">
        <f t="shared" si="8"/>
        <v>3</v>
      </c>
    </row>
    <row r="39" spans="1:11" s="1" customFormat="1" x14ac:dyDescent="0.7">
      <c r="A39" s="1" t="s">
        <v>4</v>
      </c>
      <c r="B39" s="1" t="s">
        <v>52</v>
      </c>
      <c r="C39" s="1">
        <v>0</v>
      </c>
      <c r="E39" s="1" t="e">
        <f t="shared" si="0"/>
        <v>#NUM!</v>
      </c>
      <c r="F39" s="1" t="s">
        <v>243</v>
      </c>
      <c r="G39" s="1" t="s">
        <v>291</v>
      </c>
      <c r="H39" s="1">
        <v>-8.1435595329999995</v>
      </c>
      <c r="I39" s="1">
        <f t="shared" si="7"/>
        <v>10</v>
      </c>
      <c r="J39" s="1">
        <v>-332.28</v>
      </c>
      <c r="K39" s="1">
        <f t="shared" si="8"/>
        <v>4</v>
      </c>
    </row>
    <row r="40" spans="1:11" s="1" customFormat="1" x14ac:dyDescent="0.7">
      <c r="A40" s="1" t="s">
        <v>4</v>
      </c>
      <c r="B40" s="1" t="s">
        <v>53</v>
      </c>
      <c r="C40" s="1">
        <v>0</v>
      </c>
      <c r="E40" s="1" t="e">
        <f t="shared" si="0"/>
        <v>#NUM!</v>
      </c>
      <c r="F40" s="1" t="s">
        <v>243</v>
      </c>
      <c r="G40" s="1" t="s">
        <v>292</v>
      </c>
      <c r="H40" s="1">
        <v>-9.8314085589999998</v>
      </c>
      <c r="I40" s="1">
        <f t="shared" si="7"/>
        <v>1</v>
      </c>
      <c r="J40" s="1">
        <v>-473.24</v>
      </c>
      <c r="K40" s="1">
        <f t="shared" si="8"/>
        <v>1</v>
      </c>
    </row>
    <row r="41" spans="1:11" s="1" customFormat="1" x14ac:dyDescent="0.7">
      <c r="A41" s="1" t="s">
        <v>4</v>
      </c>
      <c r="B41" s="1" t="s">
        <v>54</v>
      </c>
      <c r="C41" s="1">
        <v>1</v>
      </c>
      <c r="E41" s="1" t="e">
        <f t="shared" si="0"/>
        <v>#NUM!</v>
      </c>
      <c r="F41" s="1" t="s">
        <v>243</v>
      </c>
      <c r="G41" s="1" t="s">
        <v>293</v>
      </c>
      <c r="H41" s="1">
        <v>-8.2827014299999995</v>
      </c>
      <c r="I41" s="1">
        <f t="shared" si="7"/>
        <v>6</v>
      </c>
      <c r="J41" s="1">
        <v>-318.12</v>
      </c>
      <c r="K41" s="1">
        <f t="shared" si="8"/>
        <v>6</v>
      </c>
    </row>
    <row r="42" spans="1:11" s="1" customFormat="1" x14ac:dyDescent="0.7">
      <c r="A42" s="1" t="s">
        <v>4</v>
      </c>
      <c r="B42" s="1" t="s">
        <v>55</v>
      </c>
      <c r="C42" s="1">
        <v>1</v>
      </c>
      <c r="E42" s="1" t="e">
        <f t="shared" si="0"/>
        <v>#NUM!</v>
      </c>
      <c r="F42" s="1" t="s">
        <v>243</v>
      </c>
      <c r="G42" s="1" t="s">
        <v>294</v>
      </c>
      <c r="H42" s="1">
        <v>-7.7793904469999999</v>
      </c>
      <c r="I42" s="1">
        <f t="shared" si="7"/>
        <v>15</v>
      </c>
      <c r="J42" s="1">
        <v>-299.39</v>
      </c>
      <c r="K42" s="1">
        <f t="shared" si="8"/>
        <v>10</v>
      </c>
    </row>
    <row r="43" spans="1:11" s="1" customFormat="1" x14ac:dyDescent="0.7">
      <c r="A43" s="1" t="s">
        <v>4</v>
      </c>
      <c r="B43" s="1" t="s">
        <v>56</v>
      </c>
      <c r="C43" s="1">
        <v>0</v>
      </c>
      <c r="E43" s="1" t="e">
        <f t="shared" si="0"/>
        <v>#NUM!</v>
      </c>
      <c r="F43" s="1" t="s">
        <v>243</v>
      </c>
      <c r="G43" s="1" t="s">
        <v>295</v>
      </c>
      <c r="H43" s="1">
        <v>-7.6902507849999999</v>
      </c>
      <c r="I43" s="1">
        <f t="shared" si="7"/>
        <v>16</v>
      </c>
      <c r="J43" s="1">
        <v>-293.37</v>
      </c>
      <c r="K43" s="1">
        <f t="shared" si="8"/>
        <v>11</v>
      </c>
    </row>
    <row r="44" spans="1:11" s="1" customFormat="1" x14ac:dyDescent="0.7">
      <c r="A44" s="1" t="s">
        <v>4</v>
      </c>
      <c r="B44" s="1" t="s">
        <v>57</v>
      </c>
      <c r="C44" s="1">
        <v>1</v>
      </c>
      <c r="D44" s="1">
        <v>720</v>
      </c>
      <c r="E44" s="1">
        <f t="shared" si="0"/>
        <v>-6.1426675035687319</v>
      </c>
      <c r="F44" s="1" t="s">
        <v>243</v>
      </c>
      <c r="G44" s="1" t="s">
        <v>296</v>
      </c>
      <c r="H44" s="1">
        <v>-9.1365670570000006</v>
      </c>
      <c r="I44" s="1">
        <f t="shared" si="7"/>
        <v>2</v>
      </c>
      <c r="J44" s="1">
        <v>-331.4</v>
      </c>
      <c r="K44" s="1">
        <f t="shared" si="8"/>
        <v>5</v>
      </c>
    </row>
    <row r="45" spans="1:11" s="1" customFormat="1" x14ac:dyDescent="0.7">
      <c r="A45" s="1" t="s">
        <v>4</v>
      </c>
      <c r="B45" s="1" t="s">
        <v>58</v>
      </c>
      <c r="C45" s="1">
        <v>0</v>
      </c>
      <c r="E45" s="1" t="e">
        <f t="shared" si="0"/>
        <v>#NUM!</v>
      </c>
      <c r="F45" s="1" t="s">
        <v>243</v>
      </c>
      <c r="G45" s="1" t="s">
        <v>297</v>
      </c>
      <c r="H45" s="1">
        <v>-8.1696551759999991</v>
      </c>
      <c r="I45" s="1">
        <f t="shared" si="7"/>
        <v>8</v>
      </c>
      <c r="J45" s="1">
        <v>-274.02999999999997</v>
      </c>
      <c r="K45" s="1">
        <f t="shared" si="8"/>
        <v>12</v>
      </c>
    </row>
    <row r="46" spans="1:11" s="1" customFormat="1" x14ac:dyDescent="0.7">
      <c r="A46" s="1" t="s">
        <v>4</v>
      </c>
      <c r="B46" s="1" t="s">
        <v>59</v>
      </c>
      <c r="C46" s="1">
        <v>0</v>
      </c>
      <c r="E46" s="1" t="e">
        <f t="shared" si="0"/>
        <v>#NUM!</v>
      </c>
      <c r="F46" s="1" t="s">
        <v>243</v>
      </c>
      <c r="G46" s="1" t="s">
        <v>298</v>
      </c>
      <c r="H46" s="1">
        <v>-7.965198183</v>
      </c>
      <c r="I46" s="1">
        <f t="shared" si="7"/>
        <v>13</v>
      </c>
      <c r="J46" s="1">
        <v>-243.43</v>
      </c>
      <c r="K46" s="1">
        <f t="shared" si="8"/>
        <v>15</v>
      </c>
    </row>
    <row r="47" spans="1:11" s="1" customFormat="1" x14ac:dyDescent="0.7">
      <c r="A47" s="1" t="s">
        <v>4</v>
      </c>
      <c r="B47" s="1" t="s">
        <v>60</v>
      </c>
      <c r="C47" s="1">
        <v>0</v>
      </c>
      <c r="E47" s="1" t="e">
        <f t="shared" si="0"/>
        <v>#NUM!</v>
      </c>
      <c r="F47" s="1" t="s">
        <v>243</v>
      </c>
      <c r="G47" s="1" t="s">
        <v>299</v>
      </c>
      <c r="H47" s="1">
        <v>-8.2974432530000009</v>
      </c>
      <c r="I47" s="1">
        <f t="shared" si="7"/>
        <v>5</v>
      </c>
      <c r="J47" s="1">
        <v>-314.95999999999998</v>
      </c>
      <c r="K47" s="1">
        <f t="shared" si="8"/>
        <v>7</v>
      </c>
    </row>
    <row r="48" spans="1:11" s="1" customFormat="1" x14ac:dyDescent="0.7">
      <c r="A48" s="1" t="s">
        <v>4</v>
      </c>
      <c r="B48" s="1" t="s">
        <v>61</v>
      </c>
      <c r="C48" s="1">
        <v>0</v>
      </c>
      <c r="E48" s="1" t="e">
        <f t="shared" si="0"/>
        <v>#NUM!</v>
      </c>
      <c r="F48" s="1" t="s">
        <v>243</v>
      </c>
      <c r="G48" s="1" t="s">
        <v>300</v>
      </c>
      <c r="H48" s="1">
        <v>-7.8891639189999996</v>
      </c>
      <c r="I48" s="1">
        <f t="shared" si="7"/>
        <v>14</v>
      </c>
      <c r="J48" s="1">
        <v>-238.2</v>
      </c>
      <c r="K48" s="1">
        <f t="shared" si="8"/>
        <v>16</v>
      </c>
    </row>
    <row r="49" spans="1:11" s="1" customFormat="1" x14ac:dyDescent="0.7">
      <c r="A49" s="1" t="s">
        <v>4</v>
      </c>
      <c r="B49" s="1" t="s">
        <v>62</v>
      </c>
      <c r="C49" s="1">
        <v>0</v>
      </c>
      <c r="E49" s="1" t="e">
        <f t="shared" si="0"/>
        <v>#NUM!</v>
      </c>
      <c r="F49" s="1" t="s">
        <v>243</v>
      </c>
      <c r="G49" s="1" t="s">
        <v>301</v>
      </c>
      <c r="H49" s="1">
        <v>-8.0923044750000006</v>
      </c>
      <c r="I49" s="1">
        <f t="shared" si="7"/>
        <v>11</v>
      </c>
      <c r="J49" s="1">
        <v>-304.99</v>
      </c>
      <c r="K49" s="1">
        <f t="shared" si="8"/>
        <v>8</v>
      </c>
    </row>
    <row r="50" spans="1:11" s="1" customFormat="1" x14ac:dyDescent="0.7">
      <c r="A50" s="1" t="s">
        <v>4</v>
      </c>
      <c r="B50" s="1" t="s">
        <v>63</v>
      </c>
      <c r="C50" s="1">
        <v>0</v>
      </c>
      <c r="E50" s="1" t="e">
        <f t="shared" si="0"/>
        <v>#NUM!</v>
      </c>
      <c r="F50" s="1" t="s">
        <v>243</v>
      </c>
      <c r="G50" s="1" t="s">
        <v>302</v>
      </c>
      <c r="H50" s="1">
        <v>-8.5463348450000005</v>
      </c>
      <c r="I50" s="1">
        <f t="shared" si="7"/>
        <v>4</v>
      </c>
      <c r="J50" s="1">
        <v>-303.77999999999997</v>
      </c>
      <c r="K50" s="1">
        <f t="shared" si="8"/>
        <v>9</v>
      </c>
    </row>
    <row r="51" spans="1:11" x14ac:dyDescent="0.7">
      <c r="A51" t="s">
        <v>5</v>
      </c>
      <c r="B51" t="s">
        <v>64</v>
      </c>
      <c r="E51" t="e">
        <f t="shared" si="0"/>
        <v>#NUM!</v>
      </c>
      <c r="F51" t="s">
        <v>244</v>
      </c>
      <c r="G51" t="s">
        <v>303</v>
      </c>
      <c r="H51">
        <v>-7.6572847489999996</v>
      </c>
      <c r="I51" s="2">
        <f>RANK(H51, H$51:H$67, 1)</f>
        <v>5</v>
      </c>
      <c r="J51">
        <v>-349.24</v>
      </c>
      <c r="K51" s="2">
        <f>RANK(J51, J$51:J$67, 1)</f>
        <v>8</v>
      </c>
    </row>
    <row r="52" spans="1:11" x14ac:dyDescent="0.7">
      <c r="A52" t="s">
        <v>5</v>
      </c>
      <c r="B52" t="s">
        <v>65</v>
      </c>
      <c r="C52">
        <v>1</v>
      </c>
      <c r="E52" t="e">
        <f t="shared" si="0"/>
        <v>#NUM!</v>
      </c>
      <c r="F52" t="s">
        <v>244</v>
      </c>
      <c r="G52" t="s">
        <v>304</v>
      </c>
      <c r="H52">
        <v>-7.3028381649999998</v>
      </c>
      <c r="I52" s="2">
        <f t="shared" ref="I52:I67" si="9">RANK(H52, H$51:H$67, 1)</f>
        <v>9</v>
      </c>
      <c r="J52">
        <v>-428.96</v>
      </c>
      <c r="K52" s="2">
        <f t="shared" ref="K52:K67" si="10">RANK(J52, J$51:J$67, 1)</f>
        <v>3</v>
      </c>
    </row>
    <row r="53" spans="1:11" x14ac:dyDescent="0.7">
      <c r="A53" t="s">
        <v>5</v>
      </c>
      <c r="B53" t="s">
        <v>66</v>
      </c>
      <c r="E53" t="e">
        <f t="shared" si="0"/>
        <v>#NUM!</v>
      </c>
      <c r="F53" t="s">
        <v>244</v>
      </c>
      <c r="G53" t="s">
        <v>305</v>
      </c>
      <c r="H53">
        <v>-6.9207171829999998</v>
      </c>
      <c r="I53" s="2">
        <f t="shared" si="9"/>
        <v>14</v>
      </c>
      <c r="J53">
        <v>-434.66</v>
      </c>
      <c r="K53" s="2">
        <f t="shared" si="10"/>
        <v>1</v>
      </c>
    </row>
    <row r="54" spans="1:11" x14ac:dyDescent="0.7">
      <c r="A54" t="s">
        <v>5</v>
      </c>
      <c r="B54" t="s">
        <v>67</v>
      </c>
      <c r="E54" t="e">
        <f t="shared" si="0"/>
        <v>#NUM!</v>
      </c>
      <c r="F54" t="s">
        <v>244</v>
      </c>
      <c r="G54" t="s">
        <v>306</v>
      </c>
      <c r="H54">
        <v>-7.0354780809999999</v>
      </c>
      <c r="I54" s="2">
        <f t="shared" si="9"/>
        <v>12</v>
      </c>
      <c r="J54">
        <v>-310.47000000000003</v>
      </c>
      <c r="K54" s="2">
        <f t="shared" si="10"/>
        <v>11</v>
      </c>
    </row>
    <row r="55" spans="1:11" x14ac:dyDescent="0.7">
      <c r="A55" t="s">
        <v>5</v>
      </c>
      <c r="B55" t="s">
        <v>68</v>
      </c>
      <c r="E55" t="e">
        <f t="shared" si="0"/>
        <v>#NUM!</v>
      </c>
      <c r="F55" t="s">
        <v>244</v>
      </c>
      <c r="G55" t="s">
        <v>307</v>
      </c>
      <c r="H55">
        <v>-7.1069973759999998</v>
      </c>
      <c r="I55" s="2">
        <f t="shared" si="9"/>
        <v>10</v>
      </c>
      <c r="J55">
        <v>-423.02</v>
      </c>
      <c r="K55" s="2">
        <f t="shared" si="10"/>
        <v>4</v>
      </c>
    </row>
    <row r="56" spans="1:11" x14ac:dyDescent="0.7">
      <c r="A56" t="s">
        <v>5</v>
      </c>
      <c r="B56" t="s">
        <v>69</v>
      </c>
      <c r="E56" t="e">
        <f t="shared" si="0"/>
        <v>#NUM!</v>
      </c>
      <c r="F56" t="s">
        <v>244</v>
      </c>
      <c r="G56" t="s">
        <v>308</v>
      </c>
      <c r="H56">
        <v>-7.0975425310000002</v>
      </c>
      <c r="I56" s="2">
        <f t="shared" si="9"/>
        <v>11</v>
      </c>
      <c r="J56">
        <v>-273.22000000000003</v>
      </c>
      <c r="K56" s="2">
        <f t="shared" si="10"/>
        <v>14</v>
      </c>
    </row>
    <row r="57" spans="1:11" x14ac:dyDescent="0.7">
      <c r="A57" t="s">
        <v>5</v>
      </c>
      <c r="B57" t="s">
        <v>70</v>
      </c>
      <c r="E57" t="e">
        <f t="shared" si="0"/>
        <v>#NUM!</v>
      </c>
      <c r="F57" t="s">
        <v>244</v>
      </c>
      <c r="G57" t="s">
        <v>309</v>
      </c>
      <c r="H57">
        <v>-5.9305689949999998</v>
      </c>
      <c r="I57" s="2">
        <f t="shared" si="9"/>
        <v>17</v>
      </c>
      <c r="J57">
        <v>-225.14</v>
      </c>
      <c r="K57" s="2">
        <f t="shared" si="10"/>
        <v>17</v>
      </c>
    </row>
    <row r="58" spans="1:11" x14ac:dyDescent="0.7">
      <c r="A58" t="s">
        <v>5</v>
      </c>
      <c r="B58" t="s">
        <v>71</v>
      </c>
      <c r="E58" t="e">
        <f t="shared" si="0"/>
        <v>#NUM!</v>
      </c>
      <c r="F58" t="s">
        <v>244</v>
      </c>
      <c r="G58" t="s">
        <v>310</v>
      </c>
      <c r="H58">
        <v>-7.5350200879999996</v>
      </c>
      <c r="I58" s="2">
        <f t="shared" si="9"/>
        <v>6</v>
      </c>
      <c r="J58">
        <v>-240.32</v>
      </c>
      <c r="K58" s="2">
        <f t="shared" si="10"/>
        <v>15</v>
      </c>
    </row>
    <row r="59" spans="1:11" x14ac:dyDescent="0.7">
      <c r="A59" t="s">
        <v>5</v>
      </c>
      <c r="B59" t="s">
        <v>72</v>
      </c>
      <c r="C59">
        <v>1</v>
      </c>
      <c r="E59" t="e">
        <f t="shared" si="0"/>
        <v>#NUM!</v>
      </c>
      <c r="F59" t="s">
        <v>244</v>
      </c>
      <c r="G59" t="s">
        <v>311</v>
      </c>
      <c r="H59">
        <v>-6.8845755149999999</v>
      </c>
      <c r="I59" s="2">
        <f t="shared" si="9"/>
        <v>15</v>
      </c>
      <c r="J59">
        <v>-378.34</v>
      </c>
      <c r="K59" s="2">
        <f t="shared" si="10"/>
        <v>6</v>
      </c>
    </row>
    <row r="60" spans="1:11" x14ac:dyDescent="0.7">
      <c r="A60" t="s">
        <v>5</v>
      </c>
      <c r="B60" t="s">
        <v>73</v>
      </c>
      <c r="C60">
        <v>1</v>
      </c>
      <c r="E60" t="e">
        <f t="shared" si="0"/>
        <v>#NUM!</v>
      </c>
      <c r="F60" t="s">
        <v>244</v>
      </c>
      <c r="G60" t="s">
        <v>312</v>
      </c>
      <c r="H60">
        <v>-7.3136255979999998</v>
      </c>
      <c r="I60" s="2">
        <f t="shared" si="9"/>
        <v>8</v>
      </c>
      <c r="J60">
        <v>-313.5</v>
      </c>
      <c r="K60" s="2">
        <f t="shared" si="10"/>
        <v>10</v>
      </c>
    </row>
    <row r="61" spans="1:11" x14ac:dyDescent="0.7">
      <c r="A61" t="s">
        <v>5</v>
      </c>
      <c r="B61" t="s">
        <v>74</v>
      </c>
      <c r="E61" t="e">
        <f t="shared" si="0"/>
        <v>#NUM!</v>
      </c>
      <c r="F61" t="s">
        <v>244</v>
      </c>
      <c r="G61" t="s">
        <v>313</v>
      </c>
      <c r="H61">
        <v>-7.9250693730000004</v>
      </c>
      <c r="I61" s="2">
        <f t="shared" si="9"/>
        <v>1</v>
      </c>
      <c r="J61">
        <v>-339.67</v>
      </c>
      <c r="K61" s="2">
        <f t="shared" si="10"/>
        <v>9</v>
      </c>
    </row>
    <row r="62" spans="1:11" x14ac:dyDescent="0.7">
      <c r="A62" t="s">
        <v>5</v>
      </c>
      <c r="B62" t="s">
        <v>75</v>
      </c>
      <c r="C62">
        <v>1</v>
      </c>
      <c r="D62" t="s">
        <v>229</v>
      </c>
      <c r="E62">
        <f>LOG10(100*(10^-9))</f>
        <v>-7</v>
      </c>
      <c r="F62" t="s">
        <v>244</v>
      </c>
      <c r="G62" t="s">
        <v>314</v>
      </c>
      <c r="H62">
        <v>-7.8474762289999997</v>
      </c>
      <c r="I62" s="2">
        <f t="shared" si="9"/>
        <v>2</v>
      </c>
      <c r="J62">
        <v>-361.31</v>
      </c>
      <c r="K62" s="2">
        <f t="shared" si="10"/>
        <v>7</v>
      </c>
    </row>
    <row r="63" spans="1:11" x14ac:dyDescent="0.7">
      <c r="A63" t="s">
        <v>5</v>
      </c>
      <c r="B63" t="s">
        <v>76</v>
      </c>
      <c r="C63">
        <v>1</v>
      </c>
      <c r="E63" t="e">
        <f t="shared" si="0"/>
        <v>#NUM!</v>
      </c>
      <c r="F63" t="s">
        <v>244</v>
      </c>
      <c r="G63" t="s">
        <v>315</v>
      </c>
      <c r="H63">
        <v>-7.6616195610000002</v>
      </c>
      <c r="I63" s="2">
        <f t="shared" si="9"/>
        <v>4</v>
      </c>
      <c r="J63">
        <v>-309.95</v>
      </c>
      <c r="K63" s="2">
        <f t="shared" si="10"/>
        <v>12</v>
      </c>
    </row>
    <row r="64" spans="1:11" x14ac:dyDescent="0.7">
      <c r="A64" t="s">
        <v>5</v>
      </c>
      <c r="B64" t="s">
        <v>77</v>
      </c>
      <c r="E64" t="e">
        <f t="shared" si="0"/>
        <v>#NUM!</v>
      </c>
      <c r="F64" t="s">
        <v>244</v>
      </c>
      <c r="G64" t="s">
        <v>316</v>
      </c>
      <c r="H64">
        <v>-7.8262226220000004</v>
      </c>
      <c r="I64" s="2">
        <f t="shared" si="9"/>
        <v>3</v>
      </c>
      <c r="J64">
        <v>-431.39</v>
      </c>
      <c r="K64" s="2">
        <f t="shared" si="10"/>
        <v>2</v>
      </c>
    </row>
    <row r="65" spans="1:11" x14ac:dyDescent="0.7">
      <c r="A65" t="s">
        <v>5</v>
      </c>
      <c r="B65" t="s">
        <v>78</v>
      </c>
      <c r="C65">
        <v>1</v>
      </c>
      <c r="E65" t="e">
        <f t="shared" si="0"/>
        <v>#NUM!</v>
      </c>
      <c r="F65" t="s">
        <v>244</v>
      </c>
      <c r="G65" t="s">
        <v>317</v>
      </c>
      <c r="H65">
        <v>-6.9759377159999998</v>
      </c>
      <c r="I65" s="2">
        <f t="shared" si="9"/>
        <v>13</v>
      </c>
      <c r="J65">
        <v>-290.88</v>
      </c>
      <c r="K65" s="2">
        <f t="shared" si="10"/>
        <v>13</v>
      </c>
    </row>
    <row r="66" spans="1:11" x14ac:dyDescent="0.7">
      <c r="A66" t="s">
        <v>5</v>
      </c>
      <c r="B66" t="s">
        <v>79</v>
      </c>
      <c r="E66" t="e">
        <f t="shared" si="0"/>
        <v>#NUM!</v>
      </c>
      <c r="F66" t="s">
        <v>244</v>
      </c>
      <c r="G66" t="s">
        <v>318</v>
      </c>
      <c r="H66">
        <v>-7.435711135</v>
      </c>
      <c r="I66" s="2">
        <f t="shared" si="9"/>
        <v>7</v>
      </c>
      <c r="J66">
        <v>-396.37</v>
      </c>
      <c r="K66" s="2">
        <f t="shared" si="10"/>
        <v>5</v>
      </c>
    </row>
    <row r="67" spans="1:11" x14ac:dyDescent="0.7">
      <c r="A67" t="s">
        <v>5</v>
      </c>
      <c r="B67" t="s">
        <v>80</v>
      </c>
      <c r="C67">
        <v>0</v>
      </c>
      <c r="E67" t="e">
        <f t="shared" ref="E67:E129" si="11">LOG10(D67*(10^-9))</f>
        <v>#NUM!</v>
      </c>
      <c r="F67" t="s">
        <v>244</v>
      </c>
      <c r="G67" t="s">
        <v>319</v>
      </c>
      <c r="H67">
        <v>-6.3534187559999999</v>
      </c>
      <c r="I67" s="2">
        <f t="shared" si="9"/>
        <v>16</v>
      </c>
      <c r="J67">
        <v>-233.25</v>
      </c>
      <c r="K67" s="2">
        <f t="shared" si="10"/>
        <v>16</v>
      </c>
    </row>
    <row r="68" spans="1:11" s="1" customFormat="1" x14ac:dyDescent="0.7">
      <c r="A68" s="1" t="s">
        <v>6</v>
      </c>
      <c r="B68" s="1" t="s">
        <v>81</v>
      </c>
      <c r="C68" s="1">
        <v>1</v>
      </c>
      <c r="D68" s="1">
        <v>535</v>
      </c>
      <c r="E68" s="1">
        <f t="shared" si="11"/>
        <v>-6.2716462179787715</v>
      </c>
      <c r="F68" s="1" t="s">
        <v>245</v>
      </c>
      <c r="G68" s="1" t="s">
        <v>320</v>
      </c>
      <c r="H68" s="1">
        <v>-7.5966715139999996</v>
      </c>
      <c r="I68" s="1">
        <f>RANK(H68, H$68:H$78, 1)</f>
        <v>11</v>
      </c>
      <c r="J68" s="1">
        <v>-378.83</v>
      </c>
      <c r="K68" s="1">
        <f>RANK(J68, J$68:J$78, 1)</f>
        <v>4</v>
      </c>
    </row>
    <row r="69" spans="1:11" s="1" customFormat="1" x14ac:dyDescent="0.7">
      <c r="A69" s="1" t="s">
        <v>6</v>
      </c>
      <c r="B69" s="1" t="s">
        <v>82</v>
      </c>
      <c r="C69" s="1">
        <v>1</v>
      </c>
      <c r="D69" s="1">
        <v>12.8</v>
      </c>
      <c r="E69" s="1">
        <f t="shared" si="11"/>
        <v>-7.8927900303521312</v>
      </c>
      <c r="F69" s="1" t="s">
        <v>245</v>
      </c>
      <c r="G69" s="1" t="s">
        <v>321</v>
      </c>
      <c r="H69" s="1">
        <v>-8.4065611330000003</v>
      </c>
      <c r="I69" s="1">
        <f t="shared" ref="I69:I78" si="12">RANK(H69, H$68:H$78, 1)</f>
        <v>2</v>
      </c>
      <c r="J69" s="1">
        <v>-241.66</v>
      </c>
      <c r="K69" s="1">
        <f t="shared" ref="K69:K78" si="13">RANK(J69, J$68:J$78, 1)</f>
        <v>9</v>
      </c>
    </row>
    <row r="70" spans="1:11" s="1" customFormat="1" x14ac:dyDescent="0.7">
      <c r="A70" s="1" t="s">
        <v>6</v>
      </c>
      <c r="B70" s="1" t="s">
        <v>83</v>
      </c>
      <c r="C70" s="1">
        <v>1</v>
      </c>
      <c r="E70" s="1" t="e">
        <f t="shared" si="11"/>
        <v>#NUM!</v>
      </c>
      <c r="F70" s="1" t="s">
        <v>245</v>
      </c>
      <c r="G70" s="1" t="s">
        <v>322</v>
      </c>
      <c r="H70" s="1">
        <v>-8.1821927320000007</v>
      </c>
      <c r="I70" s="1">
        <f t="shared" si="12"/>
        <v>6</v>
      </c>
      <c r="J70" s="1">
        <v>-273.20999999999998</v>
      </c>
      <c r="K70" s="1">
        <f t="shared" si="13"/>
        <v>8</v>
      </c>
    </row>
    <row r="71" spans="1:11" s="1" customFormat="1" x14ac:dyDescent="0.7">
      <c r="A71" s="1" t="s">
        <v>6</v>
      </c>
      <c r="B71" s="1" t="s">
        <v>84</v>
      </c>
      <c r="C71" s="1">
        <v>0</v>
      </c>
      <c r="E71" s="1" t="e">
        <f t="shared" si="11"/>
        <v>#NUM!</v>
      </c>
      <c r="F71" s="1" t="s">
        <v>245</v>
      </c>
      <c r="G71" s="1" t="s">
        <v>323</v>
      </c>
      <c r="H71" s="1">
        <v>-7.8419582300000004</v>
      </c>
      <c r="I71" s="1">
        <f t="shared" si="12"/>
        <v>10</v>
      </c>
      <c r="J71" s="1">
        <v>-433.14</v>
      </c>
      <c r="K71" s="1">
        <f t="shared" si="13"/>
        <v>2</v>
      </c>
    </row>
    <row r="72" spans="1:11" s="1" customFormat="1" x14ac:dyDescent="0.7">
      <c r="A72" s="1" t="s">
        <v>6</v>
      </c>
      <c r="B72" s="1" t="s">
        <v>85</v>
      </c>
      <c r="C72" s="1">
        <v>0</v>
      </c>
      <c r="E72" s="1" t="e">
        <f t="shared" si="11"/>
        <v>#NUM!</v>
      </c>
      <c r="F72" s="1" t="s">
        <v>245</v>
      </c>
      <c r="G72" s="1" t="s">
        <v>324</v>
      </c>
      <c r="H72" s="1">
        <v>-7.9953185319999998</v>
      </c>
      <c r="I72" s="1">
        <f t="shared" si="12"/>
        <v>8</v>
      </c>
      <c r="J72" s="1">
        <v>-278.67</v>
      </c>
      <c r="K72" s="1">
        <f t="shared" si="13"/>
        <v>5</v>
      </c>
    </row>
    <row r="73" spans="1:11" s="1" customFormat="1" x14ac:dyDescent="0.7">
      <c r="A73" s="1" t="s">
        <v>6</v>
      </c>
      <c r="B73" s="1" t="s">
        <v>86</v>
      </c>
      <c r="C73" s="1">
        <v>0</v>
      </c>
      <c r="E73" s="1" t="e">
        <f t="shared" si="11"/>
        <v>#NUM!</v>
      </c>
      <c r="F73" s="1" t="s">
        <v>245</v>
      </c>
      <c r="G73" s="1" t="s">
        <v>325</v>
      </c>
      <c r="H73" s="1">
        <v>-8.0149614400000004</v>
      </c>
      <c r="I73" s="1">
        <f t="shared" si="12"/>
        <v>7</v>
      </c>
      <c r="J73" s="1">
        <v>-277.2</v>
      </c>
      <c r="K73" s="1">
        <f t="shared" si="13"/>
        <v>6</v>
      </c>
    </row>
    <row r="74" spans="1:11" s="1" customFormat="1" x14ac:dyDescent="0.7">
      <c r="A74" s="1" t="s">
        <v>6</v>
      </c>
      <c r="B74" s="1" t="s">
        <v>87</v>
      </c>
      <c r="C74" s="1">
        <v>0</v>
      </c>
      <c r="E74" s="1" t="e">
        <f t="shared" si="11"/>
        <v>#NUM!</v>
      </c>
      <c r="F74" s="1" t="s">
        <v>245</v>
      </c>
      <c r="G74" s="1" t="s">
        <v>326</v>
      </c>
      <c r="H74" s="1">
        <v>-8.6139886590000003</v>
      </c>
      <c r="I74" s="1">
        <f t="shared" si="12"/>
        <v>1</v>
      </c>
      <c r="J74" s="1">
        <v>-186.03</v>
      </c>
      <c r="K74" s="1">
        <f t="shared" si="13"/>
        <v>11</v>
      </c>
    </row>
    <row r="75" spans="1:11" s="1" customFormat="1" x14ac:dyDescent="0.7">
      <c r="A75" s="1" t="s">
        <v>6</v>
      </c>
      <c r="B75" s="1" t="s">
        <v>88</v>
      </c>
      <c r="C75" s="1">
        <v>0</v>
      </c>
      <c r="E75" s="1" t="e">
        <f t="shared" si="11"/>
        <v>#NUM!</v>
      </c>
      <c r="F75" s="1" t="s">
        <v>245</v>
      </c>
      <c r="G75" s="1" t="s">
        <v>327</v>
      </c>
      <c r="H75" s="1">
        <v>-8.2369146610000001</v>
      </c>
      <c r="I75" s="1">
        <f t="shared" si="12"/>
        <v>5</v>
      </c>
      <c r="J75" s="1">
        <v>-214.01</v>
      </c>
      <c r="K75" s="1">
        <f t="shared" si="13"/>
        <v>10</v>
      </c>
    </row>
    <row r="76" spans="1:11" s="1" customFormat="1" x14ac:dyDescent="0.7">
      <c r="A76" s="1" t="s">
        <v>6</v>
      </c>
      <c r="B76" s="1" t="s">
        <v>89</v>
      </c>
      <c r="C76" s="1">
        <v>1</v>
      </c>
      <c r="E76" s="1" t="e">
        <f t="shared" si="11"/>
        <v>#NUM!</v>
      </c>
      <c r="F76" s="1" t="s">
        <v>245</v>
      </c>
      <c r="G76" s="1" t="s">
        <v>328</v>
      </c>
      <c r="H76" s="1">
        <v>-8.3464043809999993</v>
      </c>
      <c r="I76" s="1">
        <f t="shared" si="12"/>
        <v>3</v>
      </c>
      <c r="J76" s="1">
        <v>-467.83</v>
      </c>
      <c r="K76" s="1">
        <f t="shared" si="13"/>
        <v>1</v>
      </c>
    </row>
    <row r="77" spans="1:11" s="1" customFormat="1" x14ac:dyDescent="0.7">
      <c r="A77" s="1" t="s">
        <v>6</v>
      </c>
      <c r="B77" s="1" t="s">
        <v>90</v>
      </c>
      <c r="E77" s="1" t="e">
        <f t="shared" si="11"/>
        <v>#NUM!</v>
      </c>
      <c r="F77" s="1" t="s">
        <v>245</v>
      </c>
      <c r="G77" s="1" t="s">
        <v>329</v>
      </c>
      <c r="H77" s="1">
        <v>-7.881082148</v>
      </c>
      <c r="I77" s="1">
        <f t="shared" si="12"/>
        <v>9</v>
      </c>
      <c r="J77" s="1">
        <v>-275.79000000000002</v>
      </c>
      <c r="K77" s="1">
        <f t="shared" si="13"/>
        <v>7</v>
      </c>
    </row>
    <row r="78" spans="1:11" s="1" customFormat="1" x14ac:dyDescent="0.7">
      <c r="A78" s="1" t="s">
        <v>6</v>
      </c>
      <c r="B78" s="1" t="s">
        <v>91</v>
      </c>
      <c r="C78" s="1">
        <v>0</v>
      </c>
      <c r="E78" s="1" t="e">
        <f t="shared" si="11"/>
        <v>#NUM!</v>
      </c>
      <c r="F78" s="1" t="s">
        <v>245</v>
      </c>
      <c r="G78" s="1" t="s">
        <v>330</v>
      </c>
      <c r="H78" s="1">
        <v>-8.2761227609999999</v>
      </c>
      <c r="I78" s="1">
        <f t="shared" si="12"/>
        <v>4</v>
      </c>
      <c r="J78" s="1">
        <v>-406.06</v>
      </c>
      <c r="K78" s="1">
        <f t="shared" si="13"/>
        <v>3</v>
      </c>
    </row>
    <row r="79" spans="1:11" x14ac:dyDescent="0.7">
      <c r="A79" t="s">
        <v>7</v>
      </c>
      <c r="B79" t="s">
        <v>92</v>
      </c>
      <c r="C79">
        <v>0</v>
      </c>
      <c r="E79" t="e">
        <f t="shared" si="11"/>
        <v>#NUM!</v>
      </c>
      <c r="F79" t="s">
        <v>246</v>
      </c>
      <c r="G79" t="s">
        <v>331</v>
      </c>
      <c r="H79">
        <v>-7.3177403669999999</v>
      </c>
      <c r="I79" s="2">
        <f>RANK(H79, H$79:H$88, 1)</f>
        <v>8</v>
      </c>
      <c r="J79">
        <v>-514.47</v>
      </c>
      <c r="K79" s="2">
        <f>RANK(J79, J$79:J$88, 1)</f>
        <v>1</v>
      </c>
    </row>
    <row r="80" spans="1:11" x14ac:dyDescent="0.7">
      <c r="A80" t="s">
        <v>7</v>
      </c>
      <c r="B80" t="s">
        <v>93</v>
      </c>
      <c r="C80">
        <v>1</v>
      </c>
      <c r="E80" t="e">
        <f t="shared" si="11"/>
        <v>#NUM!</v>
      </c>
      <c r="F80" t="s">
        <v>246</v>
      </c>
      <c r="G80" t="s">
        <v>332</v>
      </c>
      <c r="H80">
        <v>-7.6360233800000001</v>
      </c>
      <c r="I80" s="2">
        <f t="shared" ref="I80:I88" si="14">RANK(H80, H$79:H$88, 1)</f>
        <v>3</v>
      </c>
      <c r="J80">
        <v>-381.11</v>
      </c>
      <c r="K80" s="2">
        <f t="shared" ref="K80:K88" si="15">RANK(J80, J$79:J$88, 1)</f>
        <v>6</v>
      </c>
    </row>
    <row r="81" spans="1:11" x14ac:dyDescent="0.7">
      <c r="A81" t="s">
        <v>7</v>
      </c>
      <c r="B81" t="s">
        <v>94</v>
      </c>
      <c r="C81">
        <v>1</v>
      </c>
      <c r="E81" t="e">
        <f t="shared" si="11"/>
        <v>#NUM!</v>
      </c>
      <c r="F81" t="s">
        <v>246</v>
      </c>
      <c r="G81" t="s">
        <v>333</v>
      </c>
      <c r="H81">
        <v>-7.3351972840000004</v>
      </c>
      <c r="I81" s="2">
        <f t="shared" si="14"/>
        <v>7</v>
      </c>
      <c r="J81">
        <v>-379.11</v>
      </c>
      <c r="K81" s="2">
        <f t="shared" si="15"/>
        <v>7</v>
      </c>
    </row>
    <row r="82" spans="1:11" x14ac:dyDescent="0.7">
      <c r="A82" t="s">
        <v>7</v>
      </c>
      <c r="B82" t="s">
        <v>95</v>
      </c>
      <c r="E82" t="e">
        <f t="shared" si="11"/>
        <v>#NUM!</v>
      </c>
      <c r="F82" t="s">
        <v>246</v>
      </c>
      <c r="G82" t="s">
        <v>334</v>
      </c>
      <c r="H82">
        <v>-8.2096833450000002</v>
      </c>
      <c r="I82" s="2">
        <f t="shared" si="14"/>
        <v>2</v>
      </c>
      <c r="J82">
        <v>-208.5</v>
      </c>
      <c r="K82" s="2">
        <f t="shared" si="15"/>
        <v>10</v>
      </c>
    </row>
    <row r="83" spans="1:11" x14ac:dyDescent="0.7">
      <c r="A83" t="s">
        <v>7</v>
      </c>
      <c r="B83" t="s">
        <v>96</v>
      </c>
      <c r="E83" t="e">
        <f t="shared" si="11"/>
        <v>#NUM!</v>
      </c>
      <c r="F83" t="s">
        <v>246</v>
      </c>
      <c r="G83" t="s">
        <v>335</v>
      </c>
      <c r="H83">
        <v>-7.2706913289999999</v>
      </c>
      <c r="I83" s="2">
        <f t="shared" si="14"/>
        <v>10</v>
      </c>
      <c r="J83">
        <v>-397.61</v>
      </c>
      <c r="K83" s="2">
        <f t="shared" si="15"/>
        <v>5</v>
      </c>
    </row>
    <row r="84" spans="1:11" x14ac:dyDescent="0.7">
      <c r="A84" t="s">
        <v>7</v>
      </c>
      <c r="B84" t="s">
        <v>97</v>
      </c>
      <c r="E84" t="e">
        <f t="shared" si="11"/>
        <v>#NUM!</v>
      </c>
      <c r="F84" t="s">
        <v>246</v>
      </c>
      <c r="G84" t="s">
        <v>336</v>
      </c>
      <c r="H84">
        <v>-8.4389002919999996</v>
      </c>
      <c r="I84" s="2">
        <f t="shared" si="14"/>
        <v>1</v>
      </c>
      <c r="J84">
        <v>-487.68</v>
      </c>
      <c r="K84" s="2">
        <f t="shared" si="15"/>
        <v>3</v>
      </c>
    </row>
    <row r="85" spans="1:11" x14ac:dyDescent="0.7">
      <c r="A85" t="s">
        <v>7</v>
      </c>
      <c r="B85" t="s">
        <v>98</v>
      </c>
      <c r="C85">
        <v>0</v>
      </c>
      <c r="E85" t="e">
        <f t="shared" si="11"/>
        <v>#NUM!</v>
      </c>
      <c r="F85" t="s">
        <v>246</v>
      </c>
      <c r="G85" t="s">
        <v>337</v>
      </c>
      <c r="H85">
        <v>-7.3124360890000002</v>
      </c>
      <c r="I85" s="2">
        <f t="shared" si="14"/>
        <v>9</v>
      </c>
      <c r="J85">
        <v>-503.31</v>
      </c>
      <c r="K85" s="2">
        <f t="shared" si="15"/>
        <v>2</v>
      </c>
    </row>
    <row r="86" spans="1:11" x14ac:dyDescent="0.7">
      <c r="A86" t="s">
        <v>7</v>
      </c>
      <c r="B86" t="s">
        <v>99</v>
      </c>
      <c r="C86">
        <v>1</v>
      </c>
      <c r="E86" t="e">
        <f t="shared" si="11"/>
        <v>#NUM!</v>
      </c>
      <c r="F86" t="s">
        <v>246</v>
      </c>
      <c r="G86" t="s">
        <v>338</v>
      </c>
      <c r="H86">
        <v>-7.4726307199999997</v>
      </c>
      <c r="I86" s="2">
        <f t="shared" si="14"/>
        <v>6</v>
      </c>
      <c r="J86">
        <v>-468.95</v>
      </c>
      <c r="K86" s="2">
        <f t="shared" si="15"/>
        <v>4</v>
      </c>
    </row>
    <row r="87" spans="1:11" x14ac:dyDescent="0.7">
      <c r="A87" t="s">
        <v>7</v>
      </c>
      <c r="B87" t="s">
        <v>100</v>
      </c>
      <c r="C87">
        <v>0</v>
      </c>
      <c r="E87" t="e">
        <f t="shared" si="11"/>
        <v>#NUM!</v>
      </c>
      <c r="F87" t="s">
        <v>246</v>
      </c>
      <c r="G87" t="s">
        <v>339</v>
      </c>
      <c r="H87">
        <v>-7.5496124130000002</v>
      </c>
      <c r="I87" s="2">
        <f t="shared" si="14"/>
        <v>5</v>
      </c>
      <c r="J87">
        <v>-233.16</v>
      </c>
      <c r="K87" s="2">
        <f t="shared" si="15"/>
        <v>9</v>
      </c>
    </row>
    <row r="88" spans="1:11" x14ac:dyDescent="0.7">
      <c r="A88" t="s">
        <v>7</v>
      </c>
      <c r="B88" t="s">
        <v>101</v>
      </c>
      <c r="C88">
        <v>1</v>
      </c>
      <c r="D88" t="s">
        <v>230</v>
      </c>
      <c r="E88">
        <f>LOG10(793*(10^-9))</f>
        <v>-6.1007268126823959</v>
      </c>
      <c r="F88" t="s">
        <v>246</v>
      </c>
      <c r="G88" t="s">
        <v>340</v>
      </c>
      <c r="H88">
        <v>-7.5728518070000002</v>
      </c>
      <c r="I88" s="2">
        <f t="shared" si="14"/>
        <v>4</v>
      </c>
      <c r="J88">
        <v>-301.14</v>
      </c>
      <c r="K88" s="2">
        <f t="shared" si="15"/>
        <v>8</v>
      </c>
    </row>
    <row r="89" spans="1:11" s="1" customFormat="1" x14ac:dyDescent="0.7">
      <c r="A89" s="1" t="s">
        <v>8</v>
      </c>
      <c r="B89" s="1" t="s">
        <v>102</v>
      </c>
      <c r="C89" s="1">
        <v>0</v>
      </c>
      <c r="E89" s="1" t="e">
        <f t="shared" si="11"/>
        <v>#NUM!</v>
      </c>
      <c r="F89" s="1" t="s">
        <v>247</v>
      </c>
      <c r="G89" s="1" t="s">
        <v>341</v>
      </c>
      <c r="H89" s="1">
        <v>-8.0809914149999997</v>
      </c>
      <c r="I89" s="1">
        <f>RANK(H89, H$89:H$108, 1)</f>
        <v>1</v>
      </c>
      <c r="J89" s="1">
        <v>-469.3</v>
      </c>
      <c r="K89" s="1">
        <f>RANK(J89, $J$89:$J$108, 1)</f>
        <v>1</v>
      </c>
    </row>
    <row r="90" spans="1:11" s="1" customFormat="1" x14ac:dyDescent="0.7">
      <c r="A90" s="1" t="s">
        <v>8</v>
      </c>
      <c r="B90" s="1" t="s">
        <v>103</v>
      </c>
      <c r="E90" s="1" t="e">
        <f t="shared" si="11"/>
        <v>#NUM!</v>
      </c>
      <c r="F90" s="1" t="s">
        <v>247</v>
      </c>
      <c r="G90" s="1" t="s">
        <v>342</v>
      </c>
      <c r="H90" s="1">
        <v>-7.3388419660000004</v>
      </c>
      <c r="I90" s="1">
        <f t="shared" ref="I90:I108" si="16">RANK(H90, H$89:H$108, 1)</f>
        <v>11</v>
      </c>
      <c r="J90" s="1">
        <v>-287.85000000000002</v>
      </c>
      <c r="K90" s="1">
        <f t="shared" ref="K90:K108" si="17">RANK(J90, $J$89:$J$108, 1)</f>
        <v>5</v>
      </c>
    </row>
    <row r="91" spans="1:11" s="1" customFormat="1" x14ac:dyDescent="0.7">
      <c r="A91" s="1" t="s">
        <v>8</v>
      </c>
      <c r="B91" s="1" t="s">
        <v>104</v>
      </c>
      <c r="E91" s="1" t="e">
        <f t="shared" si="11"/>
        <v>#NUM!</v>
      </c>
      <c r="F91" s="1" t="s">
        <v>247</v>
      </c>
      <c r="G91" s="1" t="s">
        <v>343</v>
      </c>
      <c r="H91" s="1">
        <v>-7.5209190550000002</v>
      </c>
      <c r="I91" s="1">
        <f t="shared" si="16"/>
        <v>10</v>
      </c>
      <c r="J91" s="1">
        <v>-278.14999999999998</v>
      </c>
      <c r="K91" s="1">
        <f t="shared" si="17"/>
        <v>8</v>
      </c>
    </row>
    <row r="92" spans="1:11" s="1" customFormat="1" x14ac:dyDescent="0.7">
      <c r="A92" s="1" t="s">
        <v>8</v>
      </c>
      <c r="B92" s="1" t="s">
        <v>105</v>
      </c>
      <c r="E92" s="1" t="e">
        <f t="shared" si="11"/>
        <v>#NUM!</v>
      </c>
      <c r="F92" s="1" t="s">
        <v>247</v>
      </c>
      <c r="G92" s="1" t="s">
        <v>344</v>
      </c>
      <c r="H92" s="1">
        <v>-6.807130141</v>
      </c>
      <c r="I92" s="1">
        <f t="shared" si="16"/>
        <v>19</v>
      </c>
      <c r="J92" s="1">
        <v>-295.33</v>
      </c>
      <c r="K92" s="1">
        <f t="shared" si="17"/>
        <v>4</v>
      </c>
    </row>
    <row r="93" spans="1:11" s="1" customFormat="1" x14ac:dyDescent="0.7">
      <c r="A93" s="1" t="s">
        <v>8</v>
      </c>
      <c r="B93" s="1" t="s">
        <v>106</v>
      </c>
      <c r="C93" s="1">
        <v>1</v>
      </c>
      <c r="D93" s="1">
        <v>260</v>
      </c>
      <c r="E93" s="1">
        <f t="shared" si="11"/>
        <v>-6.5850266520291818</v>
      </c>
      <c r="F93" s="1" t="s">
        <v>247</v>
      </c>
      <c r="G93" s="1" t="s">
        <v>345</v>
      </c>
      <c r="H93" s="1">
        <v>-7.0649294500000002</v>
      </c>
      <c r="I93" s="1">
        <f t="shared" si="16"/>
        <v>16</v>
      </c>
      <c r="J93" s="1">
        <v>-208.66</v>
      </c>
      <c r="K93" s="1">
        <f t="shared" si="17"/>
        <v>18</v>
      </c>
    </row>
    <row r="94" spans="1:11" s="1" customFormat="1" x14ac:dyDescent="0.7">
      <c r="A94" s="1" t="s">
        <v>8</v>
      </c>
      <c r="B94" s="1" t="s">
        <v>107</v>
      </c>
      <c r="E94" s="1" t="e">
        <f t="shared" si="11"/>
        <v>#NUM!</v>
      </c>
      <c r="F94" s="1" t="s">
        <v>247</v>
      </c>
      <c r="G94" s="1" t="s">
        <v>346</v>
      </c>
      <c r="H94" s="1">
        <v>-7.6098580470000003</v>
      </c>
      <c r="I94" s="1">
        <f t="shared" si="16"/>
        <v>5</v>
      </c>
      <c r="J94" s="1">
        <v>-227.48</v>
      </c>
      <c r="K94" s="1">
        <f t="shared" si="17"/>
        <v>15</v>
      </c>
    </row>
    <row r="95" spans="1:11" s="1" customFormat="1" x14ac:dyDescent="0.7">
      <c r="A95" s="1" t="s">
        <v>8</v>
      </c>
      <c r="B95" s="1" t="s">
        <v>108</v>
      </c>
      <c r="E95" s="1" t="e">
        <f t="shared" si="11"/>
        <v>#NUM!</v>
      </c>
      <c r="F95" s="1" t="s">
        <v>247</v>
      </c>
      <c r="G95" s="1" t="s">
        <v>347</v>
      </c>
      <c r="H95" s="1">
        <v>-7.2323661709999998</v>
      </c>
      <c r="I95" s="1">
        <f t="shared" si="16"/>
        <v>13</v>
      </c>
      <c r="J95" s="1">
        <v>-287.7</v>
      </c>
      <c r="K95" s="1">
        <f t="shared" si="17"/>
        <v>6</v>
      </c>
    </row>
    <row r="96" spans="1:11" s="1" customFormat="1" x14ac:dyDescent="0.7">
      <c r="A96" s="1" t="s">
        <v>8</v>
      </c>
      <c r="B96" s="1" t="s">
        <v>109</v>
      </c>
      <c r="E96" s="1" t="e">
        <f t="shared" si="11"/>
        <v>#NUM!</v>
      </c>
      <c r="F96" s="1" t="s">
        <v>247</v>
      </c>
      <c r="G96" s="1" t="s">
        <v>348</v>
      </c>
      <c r="H96" s="1">
        <v>-7.5554788300000002</v>
      </c>
      <c r="I96" s="1">
        <f t="shared" si="16"/>
        <v>7</v>
      </c>
      <c r="J96" s="1">
        <v>-232.78</v>
      </c>
      <c r="K96" s="1">
        <f t="shared" si="17"/>
        <v>14</v>
      </c>
    </row>
    <row r="97" spans="1:11" s="1" customFormat="1" x14ac:dyDescent="0.7">
      <c r="A97" s="1" t="s">
        <v>8</v>
      </c>
      <c r="B97" s="1" t="s">
        <v>110</v>
      </c>
      <c r="C97" s="1">
        <v>0</v>
      </c>
      <c r="E97" s="1" t="e">
        <f t="shared" si="11"/>
        <v>#NUM!</v>
      </c>
      <c r="F97" s="1" t="s">
        <v>247</v>
      </c>
      <c r="G97" s="1" t="s">
        <v>349</v>
      </c>
      <c r="H97" s="1">
        <v>-7.5384957019999996</v>
      </c>
      <c r="I97" s="1">
        <f t="shared" si="16"/>
        <v>8</v>
      </c>
      <c r="J97" s="1">
        <v>-352.14</v>
      </c>
      <c r="K97" s="1">
        <f t="shared" si="17"/>
        <v>3</v>
      </c>
    </row>
    <row r="98" spans="1:11" s="1" customFormat="1" x14ac:dyDescent="0.7">
      <c r="A98" s="1" t="s">
        <v>8</v>
      </c>
      <c r="B98" s="1" t="s">
        <v>111</v>
      </c>
      <c r="E98" s="1" t="e">
        <f t="shared" si="11"/>
        <v>#NUM!</v>
      </c>
      <c r="F98" s="1" t="s">
        <v>247</v>
      </c>
      <c r="G98" s="1" t="s">
        <v>350</v>
      </c>
      <c r="H98" s="1">
        <v>-7.1552707030000002</v>
      </c>
      <c r="I98" s="1">
        <f t="shared" si="16"/>
        <v>15</v>
      </c>
      <c r="J98" s="1">
        <v>-219.8</v>
      </c>
      <c r="K98" s="1">
        <f t="shared" si="17"/>
        <v>16</v>
      </c>
    </row>
    <row r="99" spans="1:11" s="1" customFormat="1" x14ac:dyDescent="0.7">
      <c r="A99" s="1" t="s">
        <v>8</v>
      </c>
      <c r="B99" s="1" t="s">
        <v>112</v>
      </c>
      <c r="E99" s="1" t="e">
        <f t="shared" si="11"/>
        <v>#NUM!</v>
      </c>
      <c r="F99" s="1" t="s">
        <v>247</v>
      </c>
      <c r="G99" s="1" t="s">
        <v>351</v>
      </c>
      <c r="H99" s="1">
        <v>-7.810531815</v>
      </c>
      <c r="I99" s="1">
        <f t="shared" si="16"/>
        <v>3</v>
      </c>
      <c r="J99" s="1">
        <v>-254.74</v>
      </c>
      <c r="K99" s="1">
        <f t="shared" si="17"/>
        <v>10</v>
      </c>
    </row>
    <row r="100" spans="1:11" s="1" customFormat="1" x14ac:dyDescent="0.7">
      <c r="A100" s="1" t="s">
        <v>8</v>
      </c>
      <c r="B100" s="1" t="s">
        <v>113</v>
      </c>
      <c r="E100" s="1" t="e">
        <f t="shared" si="11"/>
        <v>#NUM!</v>
      </c>
      <c r="F100" s="1" t="s">
        <v>247</v>
      </c>
      <c r="G100" s="1" t="s">
        <v>352</v>
      </c>
      <c r="H100" s="1">
        <v>-7.5883178019999997</v>
      </c>
      <c r="I100" s="1">
        <f t="shared" si="16"/>
        <v>6</v>
      </c>
      <c r="J100" s="1">
        <v>-243.6</v>
      </c>
      <c r="K100" s="1">
        <f t="shared" si="17"/>
        <v>11</v>
      </c>
    </row>
    <row r="101" spans="1:11" s="1" customFormat="1" x14ac:dyDescent="0.7">
      <c r="A101" s="1" t="s">
        <v>8</v>
      </c>
      <c r="B101" s="1" t="s">
        <v>114</v>
      </c>
      <c r="C101" s="1">
        <v>0</v>
      </c>
      <c r="E101" s="1" t="e">
        <f t="shared" si="11"/>
        <v>#NUM!</v>
      </c>
      <c r="F101" s="1" t="s">
        <v>247</v>
      </c>
      <c r="G101" s="1" t="s">
        <v>353</v>
      </c>
      <c r="H101" s="1">
        <v>-7.6690177410000002</v>
      </c>
      <c r="I101" s="1">
        <f t="shared" si="16"/>
        <v>4</v>
      </c>
      <c r="J101" s="1">
        <v>-282.27999999999997</v>
      </c>
      <c r="K101" s="1">
        <f t="shared" si="17"/>
        <v>7</v>
      </c>
    </row>
    <row r="102" spans="1:11" s="1" customFormat="1" x14ac:dyDescent="0.7">
      <c r="A102" s="1" t="s">
        <v>8</v>
      </c>
      <c r="B102" s="1" t="s">
        <v>115</v>
      </c>
      <c r="C102" s="1">
        <v>1</v>
      </c>
      <c r="E102" s="1" t="e">
        <f t="shared" si="11"/>
        <v>#NUM!</v>
      </c>
      <c r="F102" s="1" t="s">
        <v>247</v>
      </c>
      <c r="G102" s="1" t="s">
        <v>354</v>
      </c>
      <c r="H102" s="1">
        <v>-7.298721274</v>
      </c>
      <c r="I102" s="1">
        <f t="shared" si="16"/>
        <v>12</v>
      </c>
      <c r="J102" s="1">
        <v>-267.16000000000003</v>
      </c>
      <c r="K102" s="1">
        <f t="shared" si="17"/>
        <v>9</v>
      </c>
    </row>
    <row r="103" spans="1:11" s="1" customFormat="1" x14ac:dyDescent="0.7">
      <c r="A103" s="1" t="s">
        <v>8</v>
      </c>
      <c r="B103" s="1" t="s">
        <v>116</v>
      </c>
      <c r="C103" s="1">
        <v>0</v>
      </c>
      <c r="E103" s="1" t="e">
        <f t="shared" si="11"/>
        <v>#NUM!</v>
      </c>
      <c r="F103" s="1" t="s">
        <v>247</v>
      </c>
      <c r="G103" s="1" t="s">
        <v>355</v>
      </c>
      <c r="H103" s="1">
        <v>-7.9491700649999997</v>
      </c>
      <c r="I103" s="1">
        <f t="shared" si="16"/>
        <v>2</v>
      </c>
      <c r="J103" s="1">
        <v>-183.44</v>
      </c>
      <c r="K103" s="1">
        <f t="shared" si="17"/>
        <v>20</v>
      </c>
    </row>
    <row r="104" spans="1:11" s="1" customFormat="1" x14ac:dyDescent="0.7">
      <c r="A104" s="1" t="s">
        <v>8</v>
      </c>
      <c r="B104" s="1" t="s">
        <v>117</v>
      </c>
      <c r="C104" s="1">
        <v>1</v>
      </c>
      <c r="E104" s="1" t="e">
        <f t="shared" si="11"/>
        <v>#NUM!</v>
      </c>
      <c r="F104" s="1" t="s">
        <v>247</v>
      </c>
      <c r="G104" s="1" t="s">
        <v>356</v>
      </c>
      <c r="H104" s="1">
        <v>-6.7964102779999997</v>
      </c>
      <c r="I104" s="1">
        <f t="shared" si="16"/>
        <v>20</v>
      </c>
      <c r="J104" s="1">
        <v>-210.76</v>
      </c>
      <c r="K104" s="1">
        <f t="shared" si="17"/>
        <v>17</v>
      </c>
    </row>
    <row r="105" spans="1:11" s="1" customFormat="1" x14ac:dyDescent="0.7">
      <c r="A105" s="1" t="s">
        <v>8</v>
      </c>
      <c r="B105" s="1" t="s">
        <v>118</v>
      </c>
      <c r="C105" s="1">
        <v>0</v>
      </c>
      <c r="E105" s="1" t="e">
        <f t="shared" si="11"/>
        <v>#NUM!</v>
      </c>
      <c r="F105" s="1" t="s">
        <v>247</v>
      </c>
      <c r="G105" s="1" t="s">
        <v>357</v>
      </c>
      <c r="H105" s="1">
        <v>-6.9249124819999999</v>
      </c>
      <c r="I105" s="1">
        <f t="shared" si="16"/>
        <v>18</v>
      </c>
      <c r="J105" s="1">
        <v>-237</v>
      </c>
      <c r="K105" s="1">
        <f t="shared" si="17"/>
        <v>12</v>
      </c>
    </row>
    <row r="106" spans="1:11" s="1" customFormat="1" x14ac:dyDescent="0.7">
      <c r="A106" s="1" t="s">
        <v>8</v>
      </c>
      <c r="B106" s="1" t="s">
        <v>119</v>
      </c>
      <c r="E106" s="1" t="e">
        <f t="shared" si="11"/>
        <v>#NUM!</v>
      </c>
      <c r="F106" s="1" t="s">
        <v>247</v>
      </c>
      <c r="G106" s="1" t="s">
        <v>358</v>
      </c>
      <c r="H106" s="1">
        <v>-6.9999247100000002</v>
      </c>
      <c r="I106" s="1">
        <f t="shared" si="16"/>
        <v>17</v>
      </c>
      <c r="J106" s="1">
        <v>-186.63</v>
      </c>
      <c r="K106" s="1">
        <f t="shared" si="17"/>
        <v>19</v>
      </c>
    </row>
    <row r="107" spans="1:11" s="1" customFormat="1" x14ac:dyDescent="0.7">
      <c r="A107" s="1" t="s">
        <v>8</v>
      </c>
      <c r="B107" s="1" t="s">
        <v>120</v>
      </c>
      <c r="C107" s="1">
        <v>0</v>
      </c>
      <c r="E107" s="1" t="e">
        <f t="shared" si="11"/>
        <v>#NUM!</v>
      </c>
      <c r="F107" s="1" t="s">
        <v>247</v>
      </c>
      <c r="G107" s="1" t="s">
        <v>359</v>
      </c>
      <c r="H107" s="1">
        <v>-7.5364468779999996</v>
      </c>
      <c r="I107" s="1">
        <f t="shared" si="16"/>
        <v>9</v>
      </c>
      <c r="J107" s="1">
        <v>-233.78</v>
      </c>
      <c r="K107" s="1">
        <f t="shared" si="17"/>
        <v>13</v>
      </c>
    </row>
    <row r="108" spans="1:11" s="1" customFormat="1" x14ac:dyDescent="0.7">
      <c r="A108" s="1" t="s">
        <v>8</v>
      </c>
      <c r="B108" s="1" t="s">
        <v>121</v>
      </c>
      <c r="E108" s="1" t="e">
        <f t="shared" si="11"/>
        <v>#NUM!</v>
      </c>
      <c r="F108" s="1" t="s">
        <v>247</v>
      </c>
      <c r="G108" s="1" t="s">
        <v>360</v>
      </c>
      <c r="H108" s="1">
        <v>-7.1730785319999999</v>
      </c>
      <c r="I108" s="1">
        <f t="shared" si="16"/>
        <v>14</v>
      </c>
      <c r="J108" s="1">
        <v>-365.51</v>
      </c>
      <c r="K108" s="1">
        <f t="shared" si="17"/>
        <v>2</v>
      </c>
    </row>
    <row r="109" spans="1:11" x14ac:dyDescent="0.7">
      <c r="A109" t="s">
        <v>9</v>
      </c>
      <c r="B109" t="s">
        <v>122</v>
      </c>
      <c r="C109">
        <v>1</v>
      </c>
      <c r="E109" t="e">
        <f t="shared" si="11"/>
        <v>#NUM!</v>
      </c>
      <c r="F109" t="s">
        <v>248</v>
      </c>
      <c r="G109" t="s">
        <v>361</v>
      </c>
      <c r="H109">
        <v>-6.9848602560000002</v>
      </c>
      <c r="I109" s="2">
        <f>RANK(H109, H$109:H$118, 1)</f>
        <v>8</v>
      </c>
      <c r="J109">
        <v>-186.57</v>
      </c>
      <c r="K109" s="2">
        <f>RANK(J109, J$109:J$118, 1)</f>
        <v>9</v>
      </c>
    </row>
    <row r="110" spans="1:11" x14ac:dyDescent="0.7">
      <c r="A110" t="s">
        <v>9</v>
      </c>
      <c r="B110" t="s">
        <v>123</v>
      </c>
      <c r="C110">
        <v>1</v>
      </c>
      <c r="E110" t="e">
        <f t="shared" si="11"/>
        <v>#NUM!</v>
      </c>
      <c r="F110" t="s">
        <v>248</v>
      </c>
      <c r="G110" t="s">
        <v>362</v>
      </c>
      <c r="H110">
        <v>-7.3363329259999999</v>
      </c>
      <c r="I110" s="2">
        <f t="shared" ref="I110:I118" si="18">RANK(H110, H$109:H$118, 1)</f>
        <v>4</v>
      </c>
      <c r="J110">
        <v>-297.58</v>
      </c>
      <c r="K110" s="2">
        <f t="shared" ref="K110:K118" si="19">RANK(J110, J$109:J$118, 1)</f>
        <v>1</v>
      </c>
    </row>
    <row r="111" spans="1:11" x14ac:dyDescent="0.7">
      <c r="A111" t="s">
        <v>9</v>
      </c>
      <c r="B111" t="s">
        <v>124</v>
      </c>
      <c r="C111">
        <v>0</v>
      </c>
      <c r="E111" t="e">
        <f t="shared" si="11"/>
        <v>#NUM!</v>
      </c>
      <c r="F111" t="s">
        <v>248</v>
      </c>
      <c r="G111" t="s">
        <v>363</v>
      </c>
      <c r="H111">
        <v>-7.1065069169999999</v>
      </c>
      <c r="I111" s="2">
        <f t="shared" si="18"/>
        <v>6</v>
      </c>
      <c r="J111">
        <v>-203.44</v>
      </c>
      <c r="K111" s="2">
        <f t="shared" si="19"/>
        <v>6</v>
      </c>
    </row>
    <row r="112" spans="1:11" x14ac:dyDescent="0.7">
      <c r="A112" t="s">
        <v>9</v>
      </c>
      <c r="B112" t="s">
        <v>125</v>
      </c>
      <c r="C112">
        <v>1</v>
      </c>
      <c r="E112" t="e">
        <f t="shared" si="11"/>
        <v>#NUM!</v>
      </c>
      <c r="F112" t="s">
        <v>248</v>
      </c>
      <c r="G112" t="s">
        <v>364</v>
      </c>
      <c r="H112">
        <v>-7.69630481</v>
      </c>
      <c r="I112" s="2">
        <f t="shared" si="18"/>
        <v>2</v>
      </c>
      <c r="J112">
        <v>-198.57</v>
      </c>
      <c r="K112" s="2">
        <f t="shared" si="19"/>
        <v>7</v>
      </c>
    </row>
    <row r="113" spans="1:11" x14ac:dyDescent="0.7">
      <c r="A113" t="s">
        <v>9</v>
      </c>
      <c r="B113" t="s">
        <v>126</v>
      </c>
      <c r="C113">
        <v>0</v>
      </c>
      <c r="E113" t="e">
        <f t="shared" si="11"/>
        <v>#NUM!</v>
      </c>
      <c r="F113" t="s">
        <v>248</v>
      </c>
      <c r="G113" t="s">
        <v>365</v>
      </c>
      <c r="H113">
        <v>-6.2577627930000004</v>
      </c>
      <c r="I113" s="2">
        <f t="shared" si="18"/>
        <v>10</v>
      </c>
      <c r="J113">
        <v>-243.12</v>
      </c>
      <c r="K113" s="2">
        <f t="shared" si="19"/>
        <v>4</v>
      </c>
    </row>
    <row r="114" spans="1:11" x14ac:dyDescent="0.7">
      <c r="A114" t="s">
        <v>9</v>
      </c>
      <c r="B114" t="s">
        <v>127</v>
      </c>
      <c r="C114">
        <v>1</v>
      </c>
      <c r="E114" t="e">
        <f t="shared" si="11"/>
        <v>#NUM!</v>
      </c>
      <c r="F114" t="s">
        <v>248</v>
      </c>
      <c r="G114" t="s">
        <v>366</v>
      </c>
      <c r="H114">
        <v>-7.4803895550000004</v>
      </c>
      <c r="I114" s="2">
        <f t="shared" si="18"/>
        <v>3</v>
      </c>
      <c r="J114">
        <v>-270.39</v>
      </c>
      <c r="K114" s="2">
        <f t="shared" si="19"/>
        <v>2</v>
      </c>
    </row>
    <row r="115" spans="1:11" x14ac:dyDescent="0.7">
      <c r="A115" t="s">
        <v>9</v>
      </c>
      <c r="B115" t="s">
        <v>128</v>
      </c>
      <c r="C115">
        <v>1</v>
      </c>
      <c r="E115" t="e">
        <f t="shared" si="11"/>
        <v>#NUM!</v>
      </c>
      <c r="F115" t="s">
        <v>248</v>
      </c>
      <c r="G115" t="s">
        <v>367</v>
      </c>
      <c r="H115">
        <v>-7.0459375599999996</v>
      </c>
      <c r="I115" s="2">
        <f t="shared" si="18"/>
        <v>7</v>
      </c>
      <c r="J115">
        <v>-160.68</v>
      </c>
      <c r="K115" s="2">
        <f t="shared" si="19"/>
        <v>10</v>
      </c>
    </row>
    <row r="116" spans="1:11" x14ac:dyDescent="0.7">
      <c r="A116" t="s">
        <v>9</v>
      </c>
      <c r="B116" t="s">
        <v>129</v>
      </c>
      <c r="C116">
        <v>1</v>
      </c>
      <c r="E116" t="e">
        <f t="shared" si="11"/>
        <v>#NUM!</v>
      </c>
      <c r="F116" t="s">
        <v>248</v>
      </c>
      <c r="G116" t="s">
        <v>368</v>
      </c>
      <c r="H116">
        <v>-6.900734581</v>
      </c>
      <c r="I116" s="2">
        <f t="shared" si="18"/>
        <v>9</v>
      </c>
      <c r="J116">
        <v>-190.21</v>
      </c>
      <c r="K116" s="2">
        <f t="shared" si="19"/>
        <v>8</v>
      </c>
    </row>
    <row r="117" spans="1:11" x14ac:dyDescent="0.7">
      <c r="A117" t="s">
        <v>9</v>
      </c>
      <c r="B117" t="s">
        <v>130</v>
      </c>
      <c r="C117">
        <v>1</v>
      </c>
      <c r="D117" t="s">
        <v>231</v>
      </c>
      <c r="E117">
        <f>LOG10(615*(10^-9))</f>
        <v>-6.2111248842245832</v>
      </c>
      <c r="F117" t="s">
        <v>248</v>
      </c>
      <c r="G117" t="s">
        <v>369</v>
      </c>
      <c r="H117">
        <v>-7.2099932710000001</v>
      </c>
      <c r="I117" s="2">
        <f t="shared" si="18"/>
        <v>5</v>
      </c>
      <c r="J117">
        <v>-209.3</v>
      </c>
      <c r="K117" s="2">
        <f t="shared" si="19"/>
        <v>5</v>
      </c>
    </row>
    <row r="118" spans="1:11" x14ac:dyDescent="0.7">
      <c r="A118" t="s">
        <v>9</v>
      </c>
      <c r="B118" t="s">
        <v>131</v>
      </c>
      <c r="C118">
        <v>1</v>
      </c>
      <c r="E118" t="e">
        <f t="shared" si="11"/>
        <v>#NUM!</v>
      </c>
      <c r="F118" t="s">
        <v>248</v>
      </c>
      <c r="G118" t="s">
        <v>370</v>
      </c>
      <c r="H118">
        <v>-7.7532878150000002</v>
      </c>
      <c r="I118" s="2">
        <f t="shared" si="18"/>
        <v>1</v>
      </c>
      <c r="J118">
        <v>-245.87</v>
      </c>
      <c r="K118" s="2">
        <f t="shared" si="19"/>
        <v>3</v>
      </c>
    </row>
    <row r="119" spans="1:11" s="1" customFormat="1" x14ac:dyDescent="0.7">
      <c r="A119" s="1" t="s">
        <v>10</v>
      </c>
      <c r="B119" s="1" t="s">
        <v>132</v>
      </c>
      <c r="C119" s="1">
        <v>1</v>
      </c>
      <c r="D119" s="1">
        <v>5880</v>
      </c>
      <c r="E119" s="1">
        <f t="shared" si="11"/>
        <v>-5.230622673923861</v>
      </c>
      <c r="F119" s="1" t="s">
        <v>249</v>
      </c>
      <c r="G119" s="1" t="s">
        <v>371</v>
      </c>
      <c r="H119" s="1">
        <v>-7.3389765689999997</v>
      </c>
      <c r="I119" s="1">
        <f>RANK(H119, H$119:H$129, 1)</f>
        <v>8</v>
      </c>
      <c r="J119" s="1">
        <v>-286.44</v>
      </c>
      <c r="K119" s="1">
        <f>RANK(J119, J$119:J$129, 1)</f>
        <v>8</v>
      </c>
    </row>
    <row r="120" spans="1:11" s="1" customFormat="1" x14ac:dyDescent="0.7">
      <c r="A120" s="1" t="s">
        <v>10</v>
      </c>
      <c r="B120" s="1" t="s">
        <v>133</v>
      </c>
      <c r="C120" s="1">
        <v>0</v>
      </c>
      <c r="E120" s="1" t="e">
        <f t="shared" si="11"/>
        <v>#NUM!</v>
      </c>
      <c r="F120" s="1" t="s">
        <v>249</v>
      </c>
      <c r="G120" s="1" t="s">
        <v>372</v>
      </c>
      <c r="H120" s="1">
        <v>-6.892284278</v>
      </c>
      <c r="I120" s="1">
        <f t="shared" ref="I120:I129" si="20">RANK(H120, H$119:H$129, 1)</f>
        <v>11</v>
      </c>
      <c r="J120" s="1">
        <v>-290.97000000000003</v>
      </c>
      <c r="K120" s="1">
        <f t="shared" ref="K120:K128" si="21">RANK(J120, J$119:J$129, 1)</f>
        <v>6</v>
      </c>
    </row>
    <row r="121" spans="1:11" s="1" customFormat="1" x14ac:dyDescent="0.7">
      <c r="A121" s="1" t="s">
        <v>10</v>
      </c>
      <c r="B121" s="1" t="s">
        <v>134</v>
      </c>
      <c r="C121" s="1">
        <v>0</v>
      </c>
      <c r="E121" s="1" t="e">
        <f t="shared" si="11"/>
        <v>#NUM!</v>
      </c>
      <c r="F121" s="1" t="s">
        <v>249</v>
      </c>
      <c r="G121" s="1" t="s">
        <v>373</v>
      </c>
      <c r="H121" s="1">
        <v>-7.5035677549999997</v>
      </c>
      <c r="I121" s="1">
        <f t="shared" si="20"/>
        <v>7</v>
      </c>
      <c r="J121" s="1">
        <v>-312.62</v>
      </c>
      <c r="K121" s="1">
        <f t="shared" si="21"/>
        <v>1</v>
      </c>
    </row>
    <row r="122" spans="1:11" s="1" customFormat="1" x14ac:dyDescent="0.7">
      <c r="A122" s="1" t="s">
        <v>10</v>
      </c>
      <c r="B122" s="1" t="s">
        <v>135</v>
      </c>
      <c r="C122" s="1">
        <v>1</v>
      </c>
      <c r="D122" s="1">
        <v>5320</v>
      </c>
      <c r="E122" s="1">
        <f t="shared" si="11"/>
        <v>-5.2740883677049517</v>
      </c>
      <c r="F122" s="1" t="s">
        <v>249</v>
      </c>
      <c r="G122" s="1" t="s">
        <v>374</v>
      </c>
      <c r="H122" s="1">
        <v>-7.9592991419999999</v>
      </c>
      <c r="I122" s="1">
        <f t="shared" si="20"/>
        <v>3</v>
      </c>
      <c r="J122" s="1">
        <v>-286.86</v>
      </c>
      <c r="K122" s="1">
        <f t="shared" si="21"/>
        <v>7</v>
      </c>
    </row>
    <row r="123" spans="1:11" s="1" customFormat="1" x14ac:dyDescent="0.7">
      <c r="A123" s="1" t="s">
        <v>10</v>
      </c>
      <c r="B123" s="1" t="s">
        <v>136</v>
      </c>
      <c r="C123" s="1">
        <v>1</v>
      </c>
      <c r="E123" s="1" t="e">
        <f t="shared" si="11"/>
        <v>#NUM!</v>
      </c>
      <c r="F123" s="1" t="s">
        <v>249</v>
      </c>
      <c r="G123" s="1" t="s">
        <v>375</v>
      </c>
      <c r="H123" s="1">
        <v>-7.6139001390000001</v>
      </c>
      <c r="I123" s="1">
        <f t="shared" si="20"/>
        <v>6</v>
      </c>
      <c r="J123" s="1">
        <v>-307.38</v>
      </c>
      <c r="K123" s="1">
        <f t="shared" si="21"/>
        <v>3</v>
      </c>
    </row>
    <row r="124" spans="1:11" s="1" customFormat="1" x14ac:dyDescent="0.7">
      <c r="A124" s="1" t="s">
        <v>10</v>
      </c>
      <c r="B124" s="1" t="s">
        <v>137</v>
      </c>
      <c r="C124" s="1">
        <v>0</v>
      </c>
      <c r="E124" s="1" t="e">
        <f t="shared" si="11"/>
        <v>#NUM!</v>
      </c>
      <c r="F124" s="1" t="s">
        <v>249</v>
      </c>
      <c r="G124" s="1" t="s">
        <v>376</v>
      </c>
      <c r="H124" s="1">
        <v>-8.1812158499999992</v>
      </c>
      <c r="I124" s="1">
        <f t="shared" si="20"/>
        <v>1</v>
      </c>
      <c r="J124" s="1">
        <v>-311.01</v>
      </c>
      <c r="K124" s="1">
        <f t="shared" si="21"/>
        <v>2</v>
      </c>
    </row>
    <row r="125" spans="1:11" s="1" customFormat="1" x14ac:dyDescent="0.7">
      <c r="A125" s="1" t="s">
        <v>10</v>
      </c>
      <c r="B125" s="1" t="s">
        <v>138</v>
      </c>
      <c r="E125" s="1" t="e">
        <f t="shared" si="11"/>
        <v>#NUM!</v>
      </c>
      <c r="F125" s="1" t="s">
        <v>249</v>
      </c>
      <c r="G125" s="1" t="s">
        <v>377</v>
      </c>
      <c r="H125" s="1">
        <v>-7.7263633729999999</v>
      </c>
      <c r="I125" s="1">
        <f t="shared" si="20"/>
        <v>5</v>
      </c>
      <c r="J125" s="1">
        <v>-275.62</v>
      </c>
      <c r="K125" s="1">
        <f t="shared" si="21"/>
        <v>10</v>
      </c>
    </row>
    <row r="126" spans="1:11" s="1" customFormat="1" x14ac:dyDescent="0.7">
      <c r="A126" s="1" t="s">
        <v>10</v>
      </c>
      <c r="B126" s="1" t="s">
        <v>139</v>
      </c>
      <c r="C126" s="1">
        <v>0</v>
      </c>
      <c r="E126" s="1" t="e">
        <f t="shared" si="11"/>
        <v>#NUM!</v>
      </c>
      <c r="F126" s="1" t="s">
        <v>249</v>
      </c>
      <c r="G126" s="1" t="s">
        <v>378</v>
      </c>
      <c r="H126" s="1">
        <v>-7.1519208509999999</v>
      </c>
      <c r="I126" s="1">
        <f t="shared" si="20"/>
        <v>10</v>
      </c>
      <c r="J126" s="1">
        <v>-270.32</v>
      </c>
      <c r="K126" s="1">
        <f t="shared" si="21"/>
        <v>11</v>
      </c>
    </row>
    <row r="127" spans="1:11" s="1" customFormat="1" x14ac:dyDescent="0.7">
      <c r="A127" s="1" t="s">
        <v>10</v>
      </c>
      <c r="B127" s="1" t="s">
        <v>140</v>
      </c>
      <c r="C127" s="1">
        <v>0</v>
      </c>
      <c r="E127" s="1" t="e">
        <f t="shared" si="11"/>
        <v>#NUM!</v>
      </c>
      <c r="F127" s="1" t="s">
        <v>249</v>
      </c>
      <c r="G127" s="1" t="s">
        <v>379</v>
      </c>
      <c r="H127" s="1">
        <v>-8.0980717519999992</v>
      </c>
      <c r="I127" s="1">
        <f t="shared" si="20"/>
        <v>2</v>
      </c>
      <c r="J127" s="1">
        <v>-298.11</v>
      </c>
      <c r="K127" s="1">
        <f t="shared" si="21"/>
        <v>5</v>
      </c>
    </row>
    <row r="128" spans="1:11" s="1" customFormat="1" x14ac:dyDescent="0.7">
      <c r="A128" s="1" t="s">
        <v>10</v>
      </c>
      <c r="B128" s="1" t="s">
        <v>141</v>
      </c>
      <c r="C128" s="1">
        <v>0</v>
      </c>
      <c r="E128" s="1" t="e">
        <f t="shared" si="11"/>
        <v>#NUM!</v>
      </c>
      <c r="F128" s="1" t="s">
        <v>249</v>
      </c>
      <c r="G128" s="1" t="s">
        <v>380</v>
      </c>
      <c r="H128" s="1">
        <v>-7.744525468</v>
      </c>
      <c r="I128" s="1">
        <f t="shared" si="20"/>
        <v>4</v>
      </c>
      <c r="J128" s="1">
        <v>-307.29000000000002</v>
      </c>
      <c r="K128" s="1">
        <f t="shared" si="21"/>
        <v>4</v>
      </c>
    </row>
    <row r="129" spans="1:11" s="1" customFormat="1" x14ac:dyDescent="0.7">
      <c r="A129" s="1" t="s">
        <v>10</v>
      </c>
      <c r="B129" s="1" t="s">
        <v>142</v>
      </c>
      <c r="C129" s="1">
        <v>0</v>
      </c>
      <c r="E129" s="1" t="e">
        <f t="shared" si="11"/>
        <v>#NUM!</v>
      </c>
      <c r="F129" s="1" t="s">
        <v>249</v>
      </c>
      <c r="G129" s="1" t="s">
        <v>381</v>
      </c>
      <c r="H129" s="1">
        <v>-7.2126310990000002</v>
      </c>
      <c r="I129" s="1">
        <f t="shared" si="20"/>
        <v>9</v>
      </c>
      <c r="J129" s="1">
        <v>-280.69</v>
      </c>
      <c r="K129" s="1">
        <f>RANK(J129, J$119:J$129, 1)</f>
        <v>9</v>
      </c>
    </row>
    <row r="130" spans="1:11" x14ac:dyDescent="0.7">
      <c r="A130" t="s">
        <v>11</v>
      </c>
      <c r="B130" t="s">
        <v>143</v>
      </c>
      <c r="C130">
        <v>1</v>
      </c>
      <c r="D130" t="s">
        <v>232</v>
      </c>
      <c r="E130">
        <f>LOG10(267.5*(10^-9))</f>
        <v>-6.5726762136427528</v>
      </c>
      <c r="F130" t="s">
        <v>250</v>
      </c>
      <c r="G130" t="s">
        <v>382</v>
      </c>
      <c r="H130">
        <v>-8.2397995099999992</v>
      </c>
      <c r="I130" s="2">
        <f>RANK(H130, H$130:H$139, 1)</f>
        <v>6</v>
      </c>
      <c r="J130">
        <v>-337.04</v>
      </c>
      <c r="K130" s="2">
        <f>RANK(J130, J$130:J$139, 1)</f>
        <v>3</v>
      </c>
    </row>
    <row r="131" spans="1:11" x14ac:dyDescent="0.7">
      <c r="A131" t="s">
        <v>11</v>
      </c>
      <c r="B131" t="s">
        <v>144</v>
      </c>
      <c r="C131">
        <v>1</v>
      </c>
      <c r="D131" t="s">
        <v>233</v>
      </c>
      <c r="E131">
        <f>LOG10(1400*(10^-9))</f>
        <v>-5.8538719643217618</v>
      </c>
      <c r="F131" t="s">
        <v>250</v>
      </c>
      <c r="G131" t="s">
        <v>383</v>
      </c>
      <c r="H131">
        <v>-8.5962962849999993</v>
      </c>
      <c r="I131" s="2">
        <f t="shared" ref="I131:I139" si="22">RANK(H131, H$130:H$139, 1)</f>
        <v>1</v>
      </c>
      <c r="J131">
        <v>-275.89</v>
      </c>
      <c r="K131" s="2">
        <f t="shared" ref="K131:K139" si="23">RANK(J131, J$130:J$139, 1)</f>
        <v>9</v>
      </c>
    </row>
    <row r="132" spans="1:11" x14ac:dyDescent="0.7">
      <c r="A132" t="s">
        <v>11</v>
      </c>
      <c r="B132" t="s">
        <v>145</v>
      </c>
      <c r="C132">
        <v>1</v>
      </c>
      <c r="D132" t="s">
        <v>234</v>
      </c>
      <c r="E132">
        <f>LOG10(378*(10^-9))</f>
        <v>-6.4225082001627749</v>
      </c>
      <c r="F132" t="s">
        <v>250</v>
      </c>
      <c r="G132" t="s">
        <v>384</v>
      </c>
      <c r="H132">
        <v>-7.9967694509999996</v>
      </c>
      <c r="I132" s="2">
        <f t="shared" si="22"/>
        <v>8</v>
      </c>
      <c r="J132">
        <v>-335.58</v>
      </c>
      <c r="K132" s="2">
        <f t="shared" si="23"/>
        <v>4</v>
      </c>
    </row>
    <row r="133" spans="1:11" x14ac:dyDescent="0.7">
      <c r="A133" t="s">
        <v>11</v>
      </c>
      <c r="B133" t="s">
        <v>146</v>
      </c>
      <c r="E133" t="e">
        <f t="shared" ref="E133:E194" si="24">LOG10(D133*(10^-9))</f>
        <v>#NUM!</v>
      </c>
      <c r="F133" t="s">
        <v>250</v>
      </c>
      <c r="G133" t="s">
        <v>385</v>
      </c>
      <c r="H133">
        <v>-7.8161722960000004</v>
      </c>
      <c r="I133" s="2">
        <f t="shared" si="22"/>
        <v>10</v>
      </c>
      <c r="J133">
        <v>-283.81</v>
      </c>
      <c r="K133" s="2">
        <f t="shared" si="23"/>
        <v>8</v>
      </c>
    </row>
    <row r="134" spans="1:11" x14ac:dyDescent="0.7">
      <c r="A134" t="s">
        <v>11</v>
      </c>
      <c r="B134" t="s">
        <v>147</v>
      </c>
      <c r="E134" t="e">
        <f t="shared" si="24"/>
        <v>#NUM!</v>
      </c>
      <c r="F134" t="s">
        <v>250</v>
      </c>
      <c r="G134" t="s">
        <v>386</v>
      </c>
      <c r="H134">
        <v>-8.4304107219999995</v>
      </c>
      <c r="I134" s="2">
        <f t="shared" si="22"/>
        <v>3</v>
      </c>
      <c r="J134">
        <v>-175.58</v>
      </c>
      <c r="K134" s="2">
        <f t="shared" si="23"/>
        <v>10</v>
      </c>
    </row>
    <row r="135" spans="1:11" x14ac:dyDescent="0.7">
      <c r="A135" t="s">
        <v>11</v>
      </c>
      <c r="B135" t="s">
        <v>148</v>
      </c>
      <c r="E135" t="e">
        <f t="shared" si="24"/>
        <v>#NUM!</v>
      </c>
      <c r="F135" t="s">
        <v>250</v>
      </c>
      <c r="G135" t="s">
        <v>387</v>
      </c>
      <c r="H135">
        <v>-8.0252236089999993</v>
      </c>
      <c r="I135" s="2">
        <f t="shared" si="22"/>
        <v>7</v>
      </c>
      <c r="J135">
        <v>-396.97</v>
      </c>
      <c r="K135" s="2">
        <f t="shared" si="23"/>
        <v>2</v>
      </c>
    </row>
    <row r="136" spans="1:11" x14ac:dyDescent="0.7">
      <c r="A136" t="s">
        <v>11</v>
      </c>
      <c r="B136" t="s">
        <v>149</v>
      </c>
      <c r="C136">
        <v>1</v>
      </c>
      <c r="D136" t="s">
        <v>235</v>
      </c>
      <c r="E136">
        <f>LOG10(1100*(10^-9))</f>
        <v>-5.9586073148417746</v>
      </c>
      <c r="F136" t="s">
        <v>250</v>
      </c>
      <c r="G136" t="s">
        <v>388</v>
      </c>
      <c r="H136">
        <v>-8.2506165920000001</v>
      </c>
      <c r="I136" s="2">
        <f t="shared" si="22"/>
        <v>5</v>
      </c>
      <c r="J136">
        <v>-314.73</v>
      </c>
      <c r="K136" s="2">
        <f t="shared" si="23"/>
        <v>5</v>
      </c>
    </row>
    <row r="137" spans="1:11" x14ac:dyDescent="0.7">
      <c r="A137" t="s">
        <v>11</v>
      </c>
      <c r="B137" t="s">
        <v>150</v>
      </c>
      <c r="C137">
        <v>1</v>
      </c>
      <c r="D137" t="s">
        <v>236</v>
      </c>
      <c r="E137">
        <f>LOG10(5000*(10^-9))</f>
        <v>-5.3010299956639813</v>
      </c>
      <c r="F137" t="s">
        <v>250</v>
      </c>
      <c r="G137" t="s">
        <v>389</v>
      </c>
      <c r="H137">
        <v>-8.3679090820000006</v>
      </c>
      <c r="I137" s="2">
        <f t="shared" si="22"/>
        <v>4</v>
      </c>
      <c r="J137">
        <v>-399.68</v>
      </c>
      <c r="K137" s="2">
        <f t="shared" si="23"/>
        <v>1</v>
      </c>
    </row>
    <row r="138" spans="1:11" x14ac:dyDescent="0.7">
      <c r="A138" t="s">
        <v>11</v>
      </c>
      <c r="B138" t="s">
        <v>151</v>
      </c>
      <c r="E138" t="e">
        <f t="shared" si="24"/>
        <v>#NUM!</v>
      </c>
      <c r="F138" t="s">
        <v>250</v>
      </c>
      <c r="G138" t="s">
        <v>390</v>
      </c>
      <c r="H138">
        <v>-7.8625999870000003</v>
      </c>
      <c r="I138" s="2">
        <f t="shared" si="22"/>
        <v>9</v>
      </c>
      <c r="J138">
        <v>-308.56</v>
      </c>
      <c r="K138" s="2">
        <f t="shared" si="23"/>
        <v>7</v>
      </c>
    </row>
    <row r="139" spans="1:11" x14ac:dyDescent="0.7">
      <c r="A139" t="s">
        <v>11</v>
      </c>
      <c r="B139" t="s">
        <v>152</v>
      </c>
      <c r="C139">
        <v>1</v>
      </c>
      <c r="D139" t="s">
        <v>237</v>
      </c>
      <c r="E139">
        <f>LOG10(308*(10^-9))</f>
        <v>-6.5114492834995561</v>
      </c>
      <c r="F139" t="s">
        <v>250</v>
      </c>
      <c r="G139" t="s">
        <v>391</v>
      </c>
      <c r="H139">
        <v>-8.5421787889999994</v>
      </c>
      <c r="I139" s="2">
        <f t="shared" si="22"/>
        <v>2</v>
      </c>
      <c r="J139">
        <v>-312.99</v>
      </c>
      <c r="K139" s="2">
        <f t="shared" si="23"/>
        <v>6</v>
      </c>
    </row>
    <row r="140" spans="1:11" s="1" customFormat="1" x14ac:dyDescent="0.7">
      <c r="A140" s="1" t="s">
        <v>12</v>
      </c>
      <c r="B140" s="1" t="s">
        <v>153</v>
      </c>
      <c r="C140" s="1">
        <v>1</v>
      </c>
      <c r="E140" s="1" t="e">
        <f t="shared" si="24"/>
        <v>#NUM!</v>
      </c>
      <c r="F140" s="1" t="s">
        <v>251</v>
      </c>
      <c r="G140" s="1" t="s">
        <v>392</v>
      </c>
      <c r="H140" s="1">
        <v>-7.6590355380000004</v>
      </c>
      <c r="I140" s="1">
        <f>RANK(H140, H$140:H$192, 1)</f>
        <v>44</v>
      </c>
      <c r="J140" s="1">
        <v>-277.86</v>
      </c>
      <c r="K140" s="1">
        <f>RANK(J140, J$140:J$192, 1)</f>
        <v>30</v>
      </c>
    </row>
    <row r="141" spans="1:11" s="1" customFormat="1" x14ac:dyDescent="0.7">
      <c r="A141" s="1" t="s">
        <v>12</v>
      </c>
      <c r="B141" s="1" t="s">
        <v>154</v>
      </c>
      <c r="C141" s="1">
        <v>1</v>
      </c>
      <c r="D141" s="1" t="s">
        <v>238</v>
      </c>
      <c r="E141" s="1">
        <f>LOG10(1*(10^-9))</f>
        <v>-9</v>
      </c>
      <c r="F141" s="1" t="s">
        <v>251</v>
      </c>
      <c r="G141" s="1" t="s">
        <v>393</v>
      </c>
      <c r="H141" s="1">
        <v>-7.5315950320000002</v>
      </c>
      <c r="I141" s="1">
        <f t="shared" ref="I141:I192" si="25">RANK(H141, H$140:H$192, 1)</f>
        <v>50</v>
      </c>
      <c r="J141" s="1">
        <v>-291.89</v>
      </c>
      <c r="K141" s="1">
        <f t="shared" ref="K141:K192" si="26">RANK(J141, J$140:J$192, 1)</f>
        <v>27</v>
      </c>
    </row>
    <row r="142" spans="1:11" s="1" customFormat="1" x14ac:dyDescent="0.7">
      <c r="A142" s="1" t="s">
        <v>12</v>
      </c>
      <c r="B142" s="1" t="s">
        <v>155</v>
      </c>
      <c r="C142" s="1">
        <v>1</v>
      </c>
      <c r="E142" s="1" t="e">
        <f t="shared" si="24"/>
        <v>#NUM!</v>
      </c>
      <c r="F142" s="1" t="s">
        <v>251</v>
      </c>
      <c r="G142" s="1" t="s">
        <v>394</v>
      </c>
      <c r="H142" s="1">
        <v>-7.3116807110000002</v>
      </c>
      <c r="I142" s="1">
        <f t="shared" si="25"/>
        <v>53</v>
      </c>
      <c r="J142" s="1">
        <v>-251.73</v>
      </c>
      <c r="K142" s="1">
        <f t="shared" si="26"/>
        <v>40</v>
      </c>
    </row>
    <row r="143" spans="1:11" s="1" customFormat="1" x14ac:dyDescent="0.7">
      <c r="A143" s="1" t="s">
        <v>12</v>
      </c>
      <c r="B143" s="1" t="s">
        <v>156</v>
      </c>
      <c r="C143" s="1">
        <v>1</v>
      </c>
      <c r="E143" s="1" t="e">
        <f t="shared" si="24"/>
        <v>#NUM!</v>
      </c>
      <c r="F143" s="1" t="s">
        <v>251</v>
      </c>
      <c r="G143" s="1" t="s">
        <v>395</v>
      </c>
      <c r="H143" s="1">
        <v>-7.7089856269999997</v>
      </c>
      <c r="I143" s="1">
        <f t="shared" si="25"/>
        <v>40</v>
      </c>
      <c r="J143" s="1">
        <v>-319.19</v>
      </c>
      <c r="K143" s="1">
        <f t="shared" si="26"/>
        <v>16</v>
      </c>
    </row>
    <row r="144" spans="1:11" s="1" customFormat="1" x14ac:dyDescent="0.7">
      <c r="A144" s="1" t="s">
        <v>12</v>
      </c>
      <c r="B144" s="1" t="s">
        <v>157</v>
      </c>
      <c r="C144" s="1">
        <v>1</v>
      </c>
      <c r="E144" s="1" t="e">
        <f t="shared" si="24"/>
        <v>#NUM!</v>
      </c>
      <c r="F144" s="1" t="s">
        <v>251</v>
      </c>
      <c r="G144" s="1" t="s">
        <v>396</v>
      </c>
      <c r="H144" s="1">
        <v>-8.01057709</v>
      </c>
      <c r="I144" s="1">
        <f t="shared" si="25"/>
        <v>19</v>
      </c>
      <c r="J144" s="1">
        <v>-235.12</v>
      </c>
      <c r="K144" s="1">
        <f t="shared" si="26"/>
        <v>44</v>
      </c>
    </row>
    <row r="145" spans="1:11" s="1" customFormat="1" x14ac:dyDescent="0.7">
      <c r="A145" s="1" t="s">
        <v>12</v>
      </c>
      <c r="B145" s="1" t="s">
        <v>158</v>
      </c>
      <c r="C145" s="1">
        <v>1</v>
      </c>
      <c r="E145" s="1" t="e">
        <f t="shared" si="24"/>
        <v>#NUM!</v>
      </c>
      <c r="F145" s="1" t="s">
        <v>251</v>
      </c>
      <c r="G145" s="1" t="s">
        <v>397</v>
      </c>
      <c r="H145" s="1">
        <v>-8.0246621269999991</v>
      </c>
      <c r="I145" s="1">
        <f t="shared" si="25"/>
        <v>17</v>
      </c>
      <c r="J145" s="1">
        <v>-281.42</v>
      </c>
      <c r="K145" s="1">
        <f t="shared" si="26"/>
        <v>29</v>
      </c>
    </row>
    <row r="146" spans="1:11" s="1" customFormat="1" x14ac:dyDescent="0.7">
      <c r="A146" s="1" t="s">
        <v>12</v>
      </c>
      <c r="B146" s="1" t="s">
        <v>159</v>
      </c>
      <c r="C146" s="1">
        <v>1</v>
      </c>
      <c r="E146" s="1" t="e">
        <f t="shared" si="24"/>
        <v>#NUM!</v>
      </c>
      <c r="F146" s="1" t="s">
        <v>251</v>
      </c>
      <c r="G146" s="1" t="s">
        <v>398</v>
      </c>
      <c r="H146" s="1">
        <v>-7.8667765960000002</v>
      </c>
      <c r="I146" s="1">
        <f t="shared" si="25"/>
        <v>33</v>
      </c>
      <c r="J146" s="1">
        <v>-410.78</v>
      </c>
      <c r="K146" s="1">
        <f t="shared" si="26"/>
        <v>1</v>
      </c>
    </row>
    <row r="147" spans="1:11" s="1" customFormat="1" x14ac:dyDescent="0.7">
      <c r="A147" s="1" t="s">
        <v>12</v>
      </c>
      <c r="B147" s="1" t="s">
        <v>160</v>
      </c>
      <c r="C147" s="1">
        <v>1</v>
      </c>
      <c r="E147" s="1" t="e">
        <f t="shared" si="24"/>
        <v>#NUM!</v>
      </c>
      <c r="F147" s="1" t="s">
        <v>251</v>
      </c>
      <c r="G147" s="1" t="s">
        <v>399</v>
      </c>
      <c r="H147" s="1">
        <v>-7.9056387450000001</v>
      </c>
      <c r="I147" s="1">
        <f t="shared" si="25"/>
        <v>30</v>
      </c>
      <c r="J147" s="1">
        <v>-323.64</v>
      </c>
      <c r="K147" s="1">
        <f t="shared" si="26"/>
        <v>15</v>
      </c>
    </row>
    <row r="148" spans="1:11" s="1" customFormat="1" x14ac:dyDescent="0.7">
      <c r="A148" s="1" t="s">
        <v>12</v>
      </c>
      <c r="B148" s="1" t="s">
        <v>161</v>
      </c>
      <c r="C148" s="1">
        <v>1</v>
      </c>
      <c r="E148" s="1" t="e">
        <f t="shared" si="24"/>
        <v>#NUM!</v>
      </c>
      <c r="F148" s="1" t="s">
        <v>251</v>
      </c>
      <c r="G148" s="1" t="s">
        <v>400</v>
      </c>
      <c r="H148" s="1">
        <v>-8.2882601109999996</v>
      </c>
      <c r="I148" s="1">
        <f t="shared" si="25"/>
        <v>8</v>
      </c>
      <c r="J148" s="1">
        <v>-348.38</v>
      </c>
      <c r="K148" s="1">
        <f t="shared" si="26"/>
        <v>9</v>
      </c>
    </row>
    <row r="149" spans="1:11" s="1" customFormat="1" x14ac:dyDescent="0.7">
      <c r="A149" s="1" t="s">
        <v>12</v>
      </c>
      <c r="B149" s="1" t="s">
        <v>162</v>
      </c>
      <c r="C149" s="1">
        <v>1</v>
      </c>
      <c r="E149" s="1" t="e">
        <f t="shared" si="24"/>
        <v>#NUM!</v>
      </c>
      <c r="F149" s="1" t="s">
        <v>251</v>
      </c>
      <c r="G149" s="1" t="s">
        <v>401</v>
      </c>
      <c r="H149" s="1">
        <v>-8.1403549230000003</v>
      </c>
      <c r="I149" s="1">
        <f t="shared" si="25"/>
        <v>15</v>
      </c>
      <c r="J149" s="1">
        <v>-262.81</v>
      </c>
      <c r="K149" s="1">
        <f t="shared" si="26"/>
        <v>34</v>
      </c>
    </row>
    <row r="150" spans="1:11" s="1" customFormat="1" x14ac:dyDescent="0.7">
      <c r="A150" s="1" t="s">
        <v>12</v>
      </c>
      <c r="B150" s="1" t="s">
        <v>163</v>
      </c>
      <c r="C150" s="1">
        <v>1</v>
      </c>
      <c r="E150" s="1" t="e">
        <f t="shared" si="24"/>
        <v>#NUM!</v>
      </c>
      <c r="F150" s="1" t="s">
        <v>251</v>
      </c>
      <c r="G150" s="1" t="s">
        <v>402</v>
      </c>
      <c r="H150" s="1">
        <v>-8.0086181199999995</v>
      </c>
      <c r="I150" s="1">
        <f t="shared" si="25"/>
        <v>20</v>
      </c>
      <c r="J150" s="1">
        <v>-291.20999999999998</v>
      </c>
      <c r="K150" s="1">
        <f t="shared" si="26"/>
        <v>28</v>
      </c>
    </row>
    <row r="151" spans="1:11" s="1" customFormat="1" x14ac:dyDescent="0.7">
      <c r="A151" s="1" t="s">
        <v>12</v>
      </c>
      <c r="B151" s="1" t="s">
        <v>164</v>
      </c>
      <c r="C151" s="1">
        <v>1</v>
      </c>
      <c r="E151" s="1" t="e">
        <f t="shared" si="24"/>
        <v>#NUM!</v>
      </c>
      <c r="F151" s="1" t="s">
        <v>251</v>
      </c>
      <c r="G151" s="1" t="s">
        <v>403</v>
      </c>
      <c r="H151" s="1">
        <v>-8.4110752229999992</v>
      </c>
      <c r="I151" s="1">
        <f t="shared" si="25"/>
        <v>6</v>
      </c>
      <c r="J151" s="1">
        <v>-272.97000000000003</v>
      </c>
      <c r="K151" s="1">
        <f t="shared" si="26"/>
        <v>32</v>
      </c>
    </row>
    <row r="152" spans="1:11" s="1" customFormat="1" x14ac:dyDescent="0.7">
      <c r="A152" s="1" t="s">
        <v>12</v>
      </c>
      <c r="B152" s="1" t="s">
        <v>165</v>
      </c>
      <c r="C152" s="1">
        <v>1</v>
      </c>
      <c r="E152" s="1" t="e">
        <f t="shared" si="24"/>
        <v>#NUM!</v>
      </c>
      <c r="F152" s="1" t="s">
        <v>251</v>
      </c>
      <c r="G152" s="1" t="s">
        <v>404</v>
      </c>
      <c r="H152" s="1">
        <v>-7.6937977999999996</v>
      </c>
      <c r="I152" s="1">
        <f t="shared" si="25"/>
        <v>41</v>
      </c>
      <c r="J152" s="1">
        <v>-366.26</v>
      </c>
      <c r="K152" s="1">
        <f t="shared" si="26"/>
        <v>4</v>
      </c>
    </row>
    <row r="153" spans="1:11" s="1" customFormat="1" x14ac:dyDescent="0.7">
      <c r="A153" s="1" t="s">
        <v>12</v>
      </c>
      <c r="B153" s="1" t="s">
        <v>166</v>
      </c>
      <c r="C153" s="1">
        <v>0</v>
      </c>
      <c r="E153" s="1" t="e">
        <f t="shared" si="24"/>
        <v>#NUM!</v>
      </c>
      <c r="F153" s="1" t="s">
        <v>251</v>
      </c>
      <c r="G153" s="1" t="s">
        <v>405</v>
      </c>
      <c r="H153" s="1">
        <v>-7.6632778559999997</v>
      </c>
      <c r="I153" s="1">
        <f t="shared" si="25"/>
        <v>43</v>
      </c>
      <c r="J153" s="1">
        <v>-353.09</v>
      </c>
      <c r="K153" s="1">
        <f t="shared" si="26"/>
        <v>6</v>
      </c>
    </row>
    <row r="154" spans="1:11" s="1" customFormat="1" x14ac:dyDescent="0.7">
      <c r="A154" s="1" t="s">
        <v>12</v>
      </c>
      <c r="B154" s="1" t="s">
        <v>167</v>
      </c>
      <c r="C154" s="1">
        <v>0</v>
      </c>
      <c r="E154" s="1" t="e">
        <f t="shared" si="24"/>
        <v>#NUM!</v>
      </c>
      <c r="F154" s="1" t="s">
        <v>251</v>
      </c>
      <c r="G154" s="1" t="s">
        <v>406</v>
      </c>
      <c r="H154" s="1">
        <v>-8.5316468509999996</v>
      </c>
      <c r="I154" s="1">
        <f t="shared" si="25"/>
        <v>4</v>
      </c>
      <c r="J154" s="1">
        <v>-335.84</v>
      </c>
      <c r="K154" s="1">
        <f t="shared" si="26"/>
        <v>14</v>
      </c>
    </row>
    <row r="155" spans="1:11" s="1" customFormat="1" x14ac:dyDescent="0.7">
      <c r="A155" s="1" t="s">
        <v>12</v>
      </c>
      <c r="B155" s="1" t="s">
        <v>168</v>
      </c>
      <c r="C155" s="1">
        <v>0</v>
      </c>
      <c r="E155" s="1" t="e">
        <f t="shared" si="24"/>
        <v>#NUM!</v>
      </c>
      <c r="F155" s="1" t="s">
        <v>251</v>
      </c>
      <c r="G155" s="1" t="s">
        <v>407</v>
      </c>
      <c r="H155" s="1">
        <v>-7.617580502</v>
      </c>
      <c r="I155" s="1">
        <f t="shared" si="25"/>
        <v>46</v>
      </c>
      <c r="J155" s="1">
        <v>-241.49</v>
      </c>
      <c r="K155" s="1">
        <f t="shared" si="26"/>
        <v>42</v>
      </c>
    </row>
    <row r="156" spans="1:11" s="1" customFormat="1" x14ac:dyDescent="0.7">
      <c r="A156" s="1" t="s">
        <v>12</v>
      </c>
      <c r="B156" s="1" t="s">
        <v>169</v>
      </c>
      <c r="C156" s="1">
        <v>0</v>
      </c>
      <c r="E156" s="1" t="e">
        <f t="shared" si="24"/>
        <v>#NUM!</v>
      </c>
      <c r="F156" s="1" t="s">
        <v>251</v>
      </c>
      <c r="G156" s="1" t="s">
        <v>408</v>
      </c>
      <c r="H156" s="1">
        <v>-8.0114538740000008</v>
      </c>
      <c r="I156" s="1">
        <f t="shared" si="25"/>
        <v>18</v>
      </c>
      <c r="J156" s="1">
        <v>-259.27999999999997</v>
      </c>
      <c r="K156" s="1">
        <f t="shared" si="26"/>
        <v>36</v>
      </c>
    </row>
    <row r="157" spans="1:11" s="1" customFormat="1" x14ac:dyDescent="0.7">
      <c r="A157" s="1" t="s">
        <v>12</v>
      </c>
      <c r="B157" s="1" t="s">
        <v>170</v>
      </c>
      <c r="C157" s="1">
        <v>0</v>
      </c>
      <c r="E157" s="1" t="e">
        <f t="shared" si="24"/>
        <v>#NUM!</v>
      </c>
      <c r="F157" s="1" t="s">
        <v>251</v>
      </c>
      <c r="G157" s="1" t="s">
        <v>409</v>
      </c>
      <c r="H157" s="1">
        <v>-7.906503152</v>
      </c>
      <c r="I157" s="1">
        <f t="shared" si="25"/>
        <v>29</v>
      </c>
      <c r="J157" s="1">
        <v>-343.43</v>
      </c>
      <c r="K157" s="1">
        <f t="shared" si="26"/>
        <v>12</v>
      </c>
    </row>
    <row r="158" spans="1:11" s="1" customFormat="1" x14ac:dyDescent="0.7">
      <c r="A158" s="1" t="s">
        <v>12</v>
      </c>
      <c r="B158" s="1" t="s">
        <v>171</v>
      </c>
      <c r="C158" s="1">
        <v>0</v>
      </c>
      <c r="E158" s="1" t="e">
        <f t="shared" si="24"/>
        <v>#NUM!</v>
      </c>
      <c r="F158" s="1" t="s">
        <v>251</v>
      </c>
      <c r="G158" s="1" t="s">
        <v>410</v>
      </c>
      <c r="H158" s="1">
        <v>-7.9617731210000002</v>
      </c>
      <c r="I158" s="1">
        <f t="shared" si="25"/>
        <v>25</v>
      </c>
      <c r="J158" s="1">
        <v>-318.62</v>
      </c>
      <c r="K158" s="1">
        <f t="shared" si="26"/>
        <v>17</v>
      </c>
    </row>
    <row r="159" spans="1:11" s="1" customFormat="1" x14ac:dyDescent="0.7">
      <c r="A159" s="1" t="s">
        <v>12</v>
      </c>
      <c r="B159" s="1" t="s">
        <v>172</v>
      </c>
      <c r="C159" s="1">
        <v>0</v>
      </c>
      <c r="E159" s="1" t="e">
        <f t="shared" si="24"/>
        <v>#NUM!</v>
      </c>
      <c r="F159" s="1" t="s">
        <v>251</v>
      </c>
      <c r="G159" s="1" t="s">
        <v>411</v>
      </c>
      <c r="H159" s="1">
        <v>-7.6424920939999996</v>
      </c>
      <c r="I159" s="1">
        <f t="shared" si="25"/>
        <v>45</v>
      </c>
      <c r="J159" s="1">
        <v>-207.57</v>
      </c>
      <c r="K159" s="1">
        <f t="shared" si="26"/>
        <v>51</v>
      </c>
    </row>
    <row r="160" spans="1:11" s="1" customFormat="1" x14ac:dyDescent="0.7">
      <c r="A160" s="1" t="s">
        <v>12</v>
      </c>
      <c r="B160" s="1" t="s">
        <v>173</v>
      </c>
      <c r="C160" s="1">
        <v>0</v>
      </c>
      <c r="E160" s="1" t="e">
        <f t="shared" si="24"/>
        <v>#NUM!</v>
      </c>
      <c r="F160" s="1" t="s">
        <v>251</v>
      </c>
      <c r="G160" s="1" t="s">
        <v>412</v>
      </c>
      <c r="H160" s="1">
        <v>-7.5243247880000004</v>
      </c>
      <c r="I160" s="1">
        <f t="shared" si="25"/>
        <v>52</v>
      </c>
      <c r="J160" s="1">
        <v>-196.99</v>
      </c>
      <c r="K160" s="1">
        <f t="shared" si="26"/>
        <v>53</v>
      </c>
    </row>
    <row r="161" spans="1:11" s="1" customFormat="1" x14ac:dyDescent="0.7">
      <c r="A161" s="1" t="s">
        <v>12</v>
      </c>
      <c r="B161" s="1" t="s">
        <v>174</v>
      </c>
      <c r="C161" s="1">
        <v>0</v>
      </c>
      <c r="E161" s="1" t="e">
        <f t="shared" si="24"/>
        <v>#NUM!</v>
      </c>
      <c r="F161" s="1" t="s">
        <v>251</v>
      </c>
      <c r="G161" s="1" t="s">
        <v>413</v>
      </c>
      <c r="H161" s="1">
        <v>-7.8858064959999998</v>
      </c>
      <c r="I161" s="1">
        <f t="shared" si="25"/>
        <v>32</v>
      </c>
      <c r="J161" s="1">
        <v>-300.44</v>
      </c>
      <c r="K161" s="1">
        <f t="shared" si="26"/>
        <v>23</v>
      </c>
    </row>
    <row r="162" spans="1:11" s="1" customFormat="1" x14ac:dyDescent="0.7">
      <c r="A162" s="1" t="s">
        <v>12</v>
      </c>
      <c r="B162" s="1" t="s">
        <v>175</v>
      </c>
      <c r="C162" s="1">
        <v>0</v>
      </c>
      <c r="E162" s="1" t="e">
        <f t="shared" si="24"/>
        <v>#NUM!</v>
      </c>
      <c r="F162" s="1" t="s">
        <v>251</v>
      </c>
      <c r="G162" s="1" t="s">
        <v>414</v>
      </c>
      <c r="H162" s="1">
        <v>-8.4194576590000008</v>
      </c>
      <c r="I162" s="1">
        <f t="shared" si="25"/>
        <v>5</v>
      </c>
      <c r="J162" s="1">
        <v>-275.70999999999998</v>
      </c>
      <c r="K162" s="1">
        <f t="shared" si="26"/>
        <v>31</v>
      </c>
    </row>
    <row r="163" spans="1:11" s="1" customFormat="1" x14ac:dyDescent="0.7">
      <c r="A163" s="1" t="s">
        <v>12</v>
      </c>
      <c r="B163" s="1" t="s">
        <v>176</v>
      </c>
      <c r="C163" s="1">
        <v>0</v>
      </c>
      <c r="E163" s="1" t="e">
        <f t="shared" si="24"/>
        <v>#NUM!</v>
      </c>
      <c r="F163" s="1" t="s">
        <v>251</v>
      </c>
      <c r="G163" s="1" t="s">
        <v>415</v>
      </c>
      <c r="H163" s="1">
        <v>-7.9472479160000002</v>
      </c>
      <c r="I163" s="1">
        <f t="shared" si="25"/>
        <v>27</v>
      </c>
      <c r="J163" s="1">
        <v>-349.42</v>
      </c>
      <c r="K163" s="1">
        <f t="shared" si="26"/>
        <v>8</v>
      </c>
    </row>
    <row r="164" spans="1:11" s="1" customFormat="1" x14ac:dyDescent="0.7">
      <c r="A164" s="1" t="s">
        <v>12</v>
      </c>
      <c r="B164" s="1" t="s">
        <v>177</v>
      </c>
      <c r="C164" s="1">
        <v>0</v>
      </c>
      <c r="E164" s="1" t="e">
        <f t="shared" si="24"/>
        <v>#NUM!</v>
      </c>
      <c r="F164" s="1" t="s">
        <v>251</v>
      </c>
      <c r="G164" s="1" t="s">
        <v>416</v>
      </c>
      <c r="H164" s="1">
        <v>-8.5528108859999996</v>
      </c>
      <c r="I164" s="1">
        <f t="shared" si="25"/>
        <v>3</v>
      </c>
      <c r="J164" s="1">
        <v>-345.44</v>
      </c>
      <c r="K164" s="1">
        <f t="shared" si="26"/>
        <v>11</v>
      </c>
    </row>
    <row r="165" spans="1:11" s="1" customFormat="1" x14ac:dyDescent="0.7">
      <c r="A165" s="1" t="s">
        <v>12</v>
      </c>
      <c r="B165" s="1" t="s">
        <v>178</v>
      </c>
      <c r="C165" s="1">
        <v>0</v>
      </c>
      <c r="E165" s="1" t="e">
        <f t="shared" si="24"/>
        <v>#NUM!</v>
      </c>
      <c r="F165" s="1" t="s">
        <v>251</v>
      </c>
      <c r="G165" s="1" t="s">
        <v>417</v>
      </c>
      <c r="H165" s="1">
        <v>-7.971607723</v>
      </c>
      <c r="I165" s="1">
        <f t="shared" si="25"/>
        <v>24</v>
      </c>
      <c r="J165" s="1">
        <v>-245.17</v>
      </c>
      <c r="K165" s="1">
        <f t="shared" si="26"/>
        <v>41</v>
      </c>
    </row>
    <row r="166" spans="1:11" s="1" customFormat="1" x14ac:dyDescent="0.7">
      <c r="A166" s="1" t="s">
        <v>12</v>
      </c>
      <c r="B166" s="1" t="s">
        <v>179</v>
      </c>
      <c r="C166" s="1">
        <v>0</v>
      </c>
      <c r="E166" s="1" t="e">
        <f t="shared" si="24"/>
        <v>#NUM!</v>
      </c>
      <c r="F166" s="1" t="s">
        <v>251</v>
      </c>
      <c r="G166" s="1" t="s">
        <v>418</v>
      </c>
      <c r="H166" s="1">
        <v>-7.7857716269999999</v>
      </c>
      <c r="I166" s="1">
        <f t="shared" si="25"/>
        <v>38</v>
      </c>
      <c r="J166" s="1">
        <v>-301.74</v>
      </c>
      <c r="K166" s="1">
        <f t="shared" si="26"/>
        <v>21</v>
      </c>
    </row>
    <row r="167" spans="1:11" s="1" customFormat="1" x14ac:dyDescent="0.7">
      <c r="A167" s="1" t="s">
        <v>12</v>
      </c>
      <c r="B167" s="1" t="s">
        <v>180</v>
      </c>
      <c r="C167" s="1">
        <v>0</v>
      </c>
      <c r="E167" s="1" t="e">
        <f t="shared" si="24"/>
        <v>#NUM!</v>
      </c>
      <c r="F167" s="1" t="s">
        <v>251</v>
      </c>
      <c r="G167" s="1" t="s">
        <v>419</v>
      </c>
      <c r="H167" s="1">
        <v>-8.3165411529999993</v>
      </c>
      <c r="I167" s="1">
        <f t="shared" si="25"/>
        <v>7</v>
      </c>
      <c r="J167" s="1">
        <v>-296.52999999999997</v>
      </c>
      <c r="K167" s="1">
        <f t="shared" si="26"/>
        <v>26</v>
      </c>
    </row>
    <row r="168" spans="1:11" s="1" customFormat="1" x14ac:dyDescent="0.7">
      <c r="A168" s="1" t="s">
        <v>12</v>
      </c>
      <c r="B168" s="1" t="s">
        <v>181</v>
      </c>
      <c r="C168" s="1">
        <v>0</v>
      </c>
      <c r="E168" s="1" t="e">
        <f t="shared" si="24"/>
        <v>#NUM!</v>
      </c>
      <c r="F168" s="1" t="s">
        <v>251</v>
      </c>
      <c r="G168" s="1" t="s">
        <v>420</v>
      </c>
      <c r="H168" s="1">
        <v>-7.524687235</v>
      </c>
      <c r="I168" s="1">
        <f t="shared" si="25"/>
        <v>51</v>
      </c>
      <c r="J168" s="1">
        <v>-345.65</v>
      </c>
      <c r="K168" s="1">
        <f t="shared" si="26"/>
        <v>10</v>
      </c>
    </row>
    <row r="169" spans="1:11" s="1" customFormat="1" x14ac:dyDescent="0.7">
      <c r="A169" s="1" t="s">
        <v>12</v>
      </c>
      <c r="B169" s="1" t="s">
        <v>182</v>
      </c>
      <c r="C169" s="1">
        <v>0</v>
      </c>
      <c r="E169" s="1" t="e">
        <f t="shared" si="24"/>
        <v>#NUM!</v>
      </c>
      <c r="F169" s="1" t="s">
        <v>251</v>
      </c>
      <c r="G169" s="1" t="s">
        <v>421</v>
      </c>
      <c r="H169" s="1">
        <v>-7.8466416280000004</v>
      </c>
      <c r="I169" s="1">
        <f t="shared" si="25"/>
        <v>35</v>
      </c>
      <c r="J169" s="1">
        <v>-401.49</v>
      </c>
      <c r="K169" s="1">
        <f t="shared" si="26"/>
        <v>3</v>
      </c>
    </row>
    <row r="170" spans="1:11" s="1" customFormat="1" x14ac:dyDescent="0.7">
      <c r="A170" s="1" t="s">
        <v>12</v>
      </c>
      <c r="B170" s="1" t="s">
        <v>183</v>
      </c>
      <c r="C170" s="1">
        <v>0</v>
      </c>
      <c r="E170" s="1" t="e">
        <f t="shared" si="24"/>
        <v>#NUM!</v>
      </c>
      <c r="F170" s="1" t="s">
        <v>251</v>
      </c>
      <c r="G170" s="1" t="s">
        <v>422</v>
      </c>
      <c r="H170" s="1">
        <v>-8.231052687</v>
      </c>
      <c r="I170" s="1">
        <f t="shared" si="25"/>
        <v>11</v>
      </c>
      <c r="J170" s="1">
        <v>-220.76</v>
      </c>
      <c r="K170" s="1">
        <f t="shared" si="26"/>
        <v>48</v>
      </c>
    </row>
    <row r="171" spans="1:11" s="1" customFormat="1" x14ac:dyDescent="0.7">
      <c r="A171" s="1" t="s">
        <v>12</v>
      </c>
      <c r="B171" s="1" t="s">
        <v>184</v>
      </c>
      <c r="C171" s="1">
        <v>0</v>
      </c>
      <c r="E171" s="1" t="e">
        <f t="shared" si="24"/>
        <v>#NUM!</v>
      </c>
      <c r="F171" s="1" t="s">
        <v>251</v>
      </c>
      <c r="G171" s="1" t="s">
        <v>423</v>
      </c>
      <c r="H171" s="1">
        <v>-7.8240497290000004</v>
      </c>
      <c r="I171" s="1">
        <f t="shared" si="25"/>
        <v>37</v>
      </c>
      <c r="J171" s="1">
        <v>-259.23</v>
      </c>
      <c r="K171" s="1">
        <f t="shared" si="26"/>
        <v>37</v>
      </c>
    </row>
    <row r="172" spans="1:11" s="1" customFormat="1" x14ac:dyDescent="0.7">
      <c r="A172" s="1" t="s">
        <v>12</v>
      </c>
      <c r="B172" s="1" t="s">
        <v>185</v>
      </c>
      <c r="C172" s="1">
        <v>0</v>
      </c>
      <c r="E172" s="1" t="e">
        <f t="shared" si="24"/>
        <v>#NUM!</v>
      </c>
      <c r="F172" s="1" t="s">
        <v>251</v>
      </c>
      <c r="G172" s="1" t="s">
        <v>424</v>
      </c>
      <c r="H172" s="1">
        <v>-7.9083763339999997</v>
      </c>
      <c r="I172" s="1">
        <f t="shared" si="25"/>
        <v>28</v>
      </c>
      <c r="J172" s="1">
        <v>-232.73</v>
      </c>
      <c r="K172" s="1">
        <f t="shared" si="26"/>
        <v>45</v>
      </c>
    </row>
    <row r="173" spans="1:11" s="1" customFormat="1" x14ac:dyDescent="0.7">
      <c r="A173" s="1" t="s">
        <v>12</v>
      </c>
      <c r="B173" s="1" t="s">
        <v>186</v>
      </c>
      <c r="C173" s="1">
        <v>0</v>
      </c>
      <c r="E173" s="1" t="e">
        <f t="shared" si="24"/>
        <v>#NUM!</v>
      </c>
      <c r="F173" s="1" t="s">
        <v>251</v>
      </c>
      <c r="G173" s="1" t="s">
        <v>425</v>
      </c>
      <c r="H173" s="1">
        <v>-7.5969745370000004</v>
      </c>
      <c r="I173" s="1">
        <f t="shared" si="25"/>
        <v>47</v>
      </c>
      <c r="J173" s="1">
        <v>-301.72000000000003</v>
      </c>
      <c r="K173" s="1">
        <f t="shared" si="26"/>
        <v>22</v>
      </c>
    </row>
    <row r="174" spans="1:11" s="1" customFormat="1" x14ac:dyDescent="0.7">
      <c r="A174" s="1" t="s">
        <v>12</v>
      </c>
      <c r="B174" s="1" t="s">
        <v>187</v>
      </c>
      <c r="C174" s="1">
        <v>0</v>
      </c>
      <c r="E174" s="1" t="e">
        <f t="shared" si="24"/>
        <v>#NUM!</v>
      </c>
      <c r="F174" s="1" t="s">
        <v>251</v>
      </c>
      <c r="G174" s="1" t="s">
        <v>426</v>
      </c>
      <c r="H174" s="1">
        <v>-7.6912588790000003</v>
      </c>
      <c r="I174" s="1">
        <f t="shared" si="25"/>
        <v>42</v>
      </c>
      <c r="J174" s="1">
        <v>-205.84</v>
      </c>
      <c r="K174" s="1">
        <f t="shared" si="26"/>
        <v>52</v>
      </c>
    </row>
    <row r="175" spans="1:11" s="1" customFormat="1" x14ac:dyDescent="0.7">
      <c r="A175" s="1" t="s">
        <v>12</v>
      </c>
      <c r="B175" s="1" t="s">
        <v>188</v>
      </c>
      <c r="C175" s="1">
        <v>0</v>
      </c>
      <c r="E175" s="1" t="e">
        <f t="shared" si="24"/>
        <v>#NUM!</v>
      </c>
      <c r="F175" s="1" t="s">
        <v>251</v>
      </c>
      <c r="G175" s="1" t="s">
        <v>427</v>
      </c>
      <c r="H175" s="1">
        <v>-7.8911314170000004</v>
      </c>
      <c r="I175" s="1">
        <f t="shared" si="25"/>
        <v>31</v>
      </c>
      <c r="J175" s="1">
        <v>-225.41</v>
      </c>
      <c r="K175" s="1">
        <f t="shared" si="26"/>
        <v>46</v>
      </c>
    </row>
    <row r="176" spans="1:11" s="1" customFormat="1" x14ac:dyDescent="0.7">
      <c r="A176" s="1" t="s">
        <v>12</v>
      </c>
      <c r="B176" s="1" t="s">
        <v>189</v>
      </c>
      <c r="C176" s="1">
        <v>0</v>
      </c>
      <c r="E176" s="1" t="e">
        <f t="shared" si="24"/>
        <v>#NUM!</v>
      </c>
      <c r="F176" s="1" t="s">
        <v>251</v>
      </c>
      <c r="G176" s="1" t="s">
        <v>428</v>
      </c>
      <c r="H176" s="1">
        <v>-8.2284729510000005</v>
      </c>
      <c r="I176" s="1">
        <f t="shared" si="25"/>
        <v>12</v>
      </c>
      <c r="J176" s="1">
        <v>-298.52999999999997</v>
      </c>
      <c r="K176" s="1">
        <f t="shared" si="26"/>
        <v>24</v>
      </c>
    </row>
    <row r="177" spans="1:11" s="1" customFormat="1" x14ac:dyDescent="0.7">
      <c r="A177" s="1" t="s">
        <v>12</v>
      </c>
      <c r="B177" s="1" t="s">
        <v>190</v>
      </c>
      <c r="C177" s="1">
        <v>0</v>
      </c>
      <c r="E177" s="1" t="e">
        <f t="shared" si="24"/>
        <v>#NUM!</v>
      </c>
      <c r="F177" s="1" t="s">
        <v>251</v>
      </c>
      <c r="G177" s="1" t="s">
        <v>429</v>
      </c>
      <c r="H177" s="1">
        <v>-7.5480744050000004</v>
      </c>
      <c r="I177" s="1">
        <f t="shared" si="25"/>
        <v>49</v>
      </c>
      <c r="J177" s="1">
        <v>-257.89</v>
      </c>
      <c r="K177" s="1">
        <f t="shared" si="26"/>
        <v>39</v>
      </c>
    </row>
    <row r="178" spans="1:11" s="1" customFormat="1" x14ac:dyDescent="0.7">
      <c r="A178" s="1" t="s">
        <v>12</v>
      </c>
      <c r="B178" s="1" t="s">
        <v>191</v>
      </c>
      <c r="C178" s="1">
        <v>0</v>
      </c>
      <c r="E178" s="1" t="e">
        <f t="shared" si="24"/>
        <v>#NUM!</v>
      </c>
      <c r="F178" s="1" t="s">
        <v>251</v>
      </c>
      <c r="G178" s="1" t="s">
        <v>430</v>
      </c>
      <c r="H178" s="1">
        <v>-7.7565552660000003</v>
      </c>
      <c r="I178" s="1">
        <f t="shared" si="25"/>
        <v>39</v>
      </c>
      <c r="J178" s="1">
        <v>-218.68</v>
      </c>
      <c r="K178" s="1">
        <f t="shared" si="26"/>
        <v>49</v>
      </c>
    </row>
    <row r="179" spans="1:11" s="1" customFormat="1" x14ac:dyDescent="0.7">
      <c r="A179" s="1" t="s">
        <v>12</v>
      </c>
      <c r="B179" s="1" t="s">
        <v>192</v>
      </c>
      <c r="C179" s="1">
        <v>0</v>
      </c>
      <c r="E179" s="1" t="e">
        <f t="shared" si="24"/>
        <v>#NUM!</v>
      </c>
      <c r="F179" s="1" t="s">
        <v>251</v>
      </c>
      <c r="G179" s="1" t="s">
        <v>431</v>
      </c>
      <c r="H179" s="1">
        <v>-8.2526365389999992</v>
      </c>
      <c r="I179" s="1">
        <f t="shared" si="25"/>
        <v>10</v>
      </c>
      <c r="J179" s="1">
        <v>-314.67</v>
      </c>
      <c r="K179" s="1">
        <f t="shared" si="26"/>
        <v>18</v>
      </c>
    </row>
    <row r="180" spans="1:11" s="1" customFormat="1" x14ac:dyDescent="0.7">
      <c r="A180" s="1" t="s">
        <v>12</v>
      </c>
      <c r="B180" s="1" t="s">
        <v>193</v>
      </c>
      <c r="C180" s="1">
        <v>0</v>
      </c>
      <c r="E180" s="1" t="e">
        <f t="shared" si="24"/>
        <v>#NUM!</v>
      </c>
      <c r="F180" s="1" t="s">
        <v>251</v>
      </c>
      <c r="G180" s="1" t="s">
        <v>432</v>
      </c>
      <c r="H180" s="1">
        <v>-7.8251836050000003</v>
      </c>
      <c r="I180" s="1">
        <f t="shared" si="25"/>
        <v>36</v>
      </c>
      <c r="J180" s="1">
        <v>-240.12</v>
      </c>
      <c r="K180" s="1">
        <f t="shared" si="26"/>
        <v>43</v>
      </c>
    </row>
    <row r="181" spans="1:11" s="1" customFormat="1" x14ac:dyDescent="0.7">
      <c r="A181" s="1" t="s">
        <v>12</v>
      </c>
      <c r="B181" s="1" t="s">
        <v>194</v>
      </c>
      <c r="C181" s="1">
        <v>0</v>
      </c>
      <c r="E181" s="1" t="e">
        <f t="shared" si="24"/>
        <v>#NUM!</v>
      </c>
      <c r="F181" s="1" t="s">
        <v>251</v>
      </c>
      <c r="G181" s="1" t="s">
        <v>433</v>
      </c>
      <c r="H181" s="1">
        <v>-8.2789587059999992</v>
      </c>
      <c r="I181" s="1">
        <f t="shared" si="25"/>
        <v>9</v>
      </c>
      <c r="J181" s="1">
        <v>-356.02</v>
      </c>
      <c r="K181" s="1">
        <f t="shared" si="26"/>
        <v>5</v>
      </c>
    </row>
    <row r="182" spans="1:11" s="1" customFormat="1" x14ac:dyDescent="0.7">
      <c r="A182" s="1" t="s">
        <v>12</v>
      </c>
      <c r="B182" s="1" t="s">
        <v>195</v>
      </c>
      <c r="C182" s="1">
        <v>0</v>
      </c>
      <c r="E182" s="1" t="e">
        <f t="shared" si="24"/>
        <v>#NUM!</v>
      </c>
      <c r="F182" s="1" t="s">
        <v>251</v>
      </c>
      <c r="G182" s="1" t="s">
        <v>434</v>
      </c>
      <c r="H182" s="1">
        <v>-8.1783013370000006</v>
      </c>
      <c r="I182" s="1">
        <f t="shared" si="25"/>
        <v>13</v>
      </c>
      <c r="J182" s="1">
        <v>-311.48</v>
      </c>
      <c r="K182" s="1">
        <f t="shared" si="26"/>
        <v>19</v>
      </c>
    </row>
    <row r="183" spans="1:11" s="1" customFormat="1" x14ac:dyDescent="0.7">
      <c r="A183" s="1" t="s">
        <v>12</v>
      </c>
      <c r="B183" s="1" t="s">
        <v>196</v>
      </c>
      <c r="C183" s="1">
        <v>0</v>
      </c>
      <c r="E183" s="1" t="e">
        <f t="shared" si="24"/>
        <v>#NUM!</v>
      </c>
      <c r="F183" s="1" t="s">
        <v>251</v>
      </c>
      <c r="G183" s="1" t="s">
        <v>435</v>
      </c>
      <c r="H183" s="1">
        <v>-8.7133837219999997</v>
      </c>
      <c r="I183" s="1">
        <f t="shared" si="25"/>
        <v>1</v>
      </c>
      <c r="J183" s="1">
        <v>-310.37</v>
      </c>
      <c r="K183" s="1">
        <f t="shared" si="26"/>
        <v>20</v>
      </c>
    </row>
    <row r="184" spans="1:11" s="1" customFormat="1" x14ac:dyDescent="0.7">
      <c r="A184" s="1" t="s">
        <v>12</v>
      </c>
      <c r="B184" s="1" t="s">
        <v>197</v>
      </c>
      <c r="C184" s="1">
        <v>0</v>
      </c>
      <c r="E184" s="1" t="e">
        <f t="shared" si="24"/>
        <v>#NUM!</v>
      </c>
      <c r="F184" s="1" t="s">
        <v>251</v>
      </c>
      <c r="G184" s="1" t="s">
        <v>436</v>
      </c>
      <c r="H184" s="1">
        <v>-8.0040681029999998</v>
      </c>
      <c r="I184" s="1">
        <f t="shared" si="25"/>
        <v>23</v>
      </c>
      <c r="J184" s="1">
        <v>-216.26</v>
      </c>
      <c r="K184" s="1">
        <f t="shared" si="26"/>
        <v>50</v>
      </c>
    </row>
    <row r="185" spans="1:11" s="1" customFormat="1" x14ac:dyDescent="0.7">
      <c r="A185" s="1" t="s">
        <v>12</v>
      </c>
      <c r="B185" s="1" t="s">
        <v>198</v>
      </c>
      <c r="C185" s="1">
        <v>0</v>
      </c>
      <c r="E185" s="1" t="e">
        <f t="shared" si="24"/>
        <v>#NUM!</v>
      </c>
      <c r="F185" s="1" t="s">
        <v>251</v>
      </c>
      <c r="G185" s="1" t="s">
        <v>437</v>
      </c>
      <c r="H185" s="1">
        <v>-7.9597776429999998</v>
      </c>
      <c r="I185" s="1">
        <f t="shared" si="25"/>
        <v>26</v>
      </c>
      <c r="J185" s="1">
        <v>-351.93</v>
      </c>
      <c r="K185" s="1">
        <f t="shared" si="26"/>
        <v>7</v>
      </c>
    </row>
    <row r="186" spans="1:11" s="1" customFormat="1" x14ac:dyDescent="0.7">
      <c r="A186" s="1" t="s">
        <v>12</v>
      </c>
      <c r="B186" s="1" t="s">
        <v>199</v>
      </c>
      <c r="C186" s="1">
        <v>0</v>
      </c>
      <c r="E186" s="1" t="e">
        <f t="shared" si="24"/>
        <v>#NUM!</v>
      </c>
      <c r="F186" s="1" t="s">
        <v>251</v>
      </c>
      <c r="G186" s="1" t="s">
        <v>438</v>
      </c>
      <c r="H186" s="1">
        <v>-8.629841227</v>
      </c>
      <c r="I186" s="1">
        <f t="shared" si="25"/>
        <v>2</v>
      </c>
      <c r="J186" s="1">
        <v>-259.17</v>
      </c>
      <c r="K186" s="1">
        <f t="shared" si="26"/>
        <v>38</v>
      </c>
    </row>
    <row r="187" spans="1:11" s="1" customFormat="1" x14ac:dyDescent="0.7">
      <c r="A187" s="1" t="s">
        <v>12</v>
      </c>
      <c r="B187" s="1" t="s">
        <v>200</v>
      </c>
      <c r="C187" s="1">
        <v>0</v>
      </c>
      <c r="E187" s="1" t="e">
        <f t="shared" si="24"/>
        <v>#NUM!</v>
      </c>
      <c r="F187" s="1" t="s">
        <v>251</v>
      </c>
      <c r="G187" s="1" t="s">
        <v>439</v>
      </c>
      <c r="H187" s="1">
        <v>-8.0938414729999995</v>
      </c>
      <c r="I187" s="1">
        <f t="shared" si="25"/>
        <v>16</v>
      </c>
      <c r="J187" s="1">
        <v>-262.20999999999998</v>
      </c>
      <c r="K187" s="1">
        <f t="shared" si="26"/>
        <v>35</v>
      </c>
    </row>
    <row r="188" spans="1:11" s="1" customFormat="1" x14ac:dyDescent="0.7">
      <c r="A188" s="1" t="s">
        <v>12</v>
      </c>
      <c r="B188" s="1" t="s">
        <v>201</v>
      </c>
      <c r="C188" s="1">
        <v>0</v>
      </c>
      <c r="E188" s="1" t="e">
        <f t="shared" si="24"/>
        <v>#NUM!</v>
      </c>
      <c r="F188" s="1" t="s">
        <v>251</v>
      </c>
      <c r="G188" s="1" t="s">
        <v>440</v>
      </c>
      <c r="H188" s="1">
        <v>-7.8496551109999997</v>
      </c>
      <c r="I188" s="1">
        <f t="shared" si="25"/>
        <v>34</v>
      </c>
      <c r="J188" s="1">
        <v>-297.13</v>
      </c>
      <c r="K188" s="1">
        <f t="shared" si="26"/>
        <v>25</v>
      </c>
    </row>
    <row r="189" spans="1:11" s="1" customFormat="1" x14ac:dyDescent="0.7">
      <c r="A189" s="1" t="s">
        <v>12</v>
      </c>
      <c r="B189" s="1" t="s">
        <v>202</v>
      </c>
      <c r="C189" s="1">
        <v>0</v>
      </c>
      <c r="E189" s="1" t="e">
        <f t="shared" si="24"/>
        <v>#NUM!</v>
      </c>
      <c r="F189" s="1" t="s">
        <v>251</v>
      </c>
      <c r="G189" s="1" t="s">
        <v>441</v>
      </c>
      <c r="H189" s="1">
        <v>-8.0077219849999999</v>
      </c>
      <c r="I189" s="1">
        <f t="shared" si="25"/>
        <v>21</v>
      </c>
      <c r="J189" s="1">
        <v>-271.73</v>
      </c>
      <c r="K189" s="1">
        <f t="shared" si="26"/>
        <v>33</v>
      </c>
    </row>
    <row r="190" spans="1:11" s="1" customFormat="1" x14ac:dyDescent="0.7">
      <c r="A190" s="1" t="s">
        <v>12</v>
      </c>
      <c r="B190" s="1" t="s">
        <v>203</v>
      </c>
      <c r="C190" s="1">
        <v>0</v>
      </c>
      <c r="E190" s="1" t="e">
        <f t="shared" si="24"/>
        <v>#NUM!</v>
      </c>
      <c r="F190" s="1" t="s">
        <v>251</v>
      </c>
      <c r="G190" s="1" t="s">
        <v>442</v>
      </c>
      <c r="H190" s="1">
        <v>-8.1550223939999995</v>
      </c>
      <c r="I190" s="1">
        <f t="shared" si="25"/>
        <v>14</v>
      </c>
      <c r="J190" s="1">
        <v>-401.79</v>
      </c>
      <c r="K190" s="1">
        <f t="shared" si="26"/>
        <v>2</v>
      </c>
    </row>
    <row r="191" spans="1:11" s="1" customFormat="1" x14ac:dyDescent="0.7">
      <c r="A191" s="1" t="s">
        <v>12</v>
      </c>
      <c r="B191" s="1" t="s">
        <v>204</v>
      </c>
      <c r="C191" s="1">
        <v>0</v>
      </c>
      <c r="E191" s="1" t="e">
        <f t="shared" si="24"/>
        <v>#NUM!</v>
      </c>
      <c r="F191" s="1" t="s">
        <v>251</v>
      </c>
      <c r="G191" s="1" t="s">
        <v>443</v>
      </c>
      <c r="H191" s="1">
        <v>-8.0072994479999995</v>
      </c>
      <c r="I191" s="1">
        <f t="shared" si="25"/>
        <v>22</v>
      </c>
      <c r="J191" s="1">
        <v>-225.31</v>
      </c>
      <c r="K191" s="1">
        <f t="shared" si="26"/>
        <v>47</v>
      </c>
    </row>
    <row r="192" spans="1:11" s="1" customFormat="1" x14ac:dyDescent="0.7">
      <c r="A192" s="1" t="s">
        <v>12</v>
      </c>
      <c r="B192" s="1" t="s">
        <v>205</v>
      </c>
      <c r="C192" s="1">
        <v>0</v>
      </c>
      <c r="E192" s="1" t="e">
        <f t="shared" si="24"/>
        <v>#NUM!</v>
      </c>
      <c r="F192" s="1" t="s">
        <v>251</v>
      </c>
      <c r="G192" s="1" t="s">
        <v>444</v>
      </c>
      <c r="H192" s="1">
        <v>-7.5783263329999997</v>
      </c>
      <c r="I192" s="1">
        <f t="shared" si="25"/>
        <v>48</v>
      </c>
      <c r="J192" s="1">
        <v>-340.84</v>
      </c>
      <c r="K192" s="1">
        <f t="shared" si="26"/>
        <v>13</v>
      </c>
    </row>
    <row r="193" spans="1:11" x14ac:dyDescent="0.7">
      <c r="A193" t="s">
        <v>9</v>
      </c>
      <c r="B193" t="s">
        <v>206</v>
      </c>
      <c r="C193">
        <v>1</v>
      </c>
      <c r="E193" t="e">
        <f t="shared" si="24"/>
        <v>#NUM!</v>
      </c>
      <c r="F193" t="s">
        <v>248</v>
      </c>
      <c r="G193" t="s">
        <v>445</v>
      </c>
      <c r="H193">
        <v>-7.2022787450000001</v>
      </c>
      <c r="I193" s="2">
        <f>RANK(H193, H$193:H$203, 1)</f>
        <v>8</v>
      </c>
      <c r="J193">
        <v>-248.24</v>
      </c>
      <c r="K193" s="2">
        <f>RANK(J193, J$193:J$203, 1)</f>
        <v>11</v>
      </c>
    </row>
    <row r="194" spans="1:11" x14ac:dyDescent="0.7">
      <c r="A194" t="s">
        <v>9</v>
      </c>
      <c r="B194" t="s">
        <v>207</v>
      </c>
      <c r="C194">
        <v>1</v>
      </c>
      <c r="E194" t="e">
        <f t="shared" si="24"/>
        <v>#NUM!</v>
      </c>
      <c r="F194" t="s">
        <v>248</v>
      </c>
      <c r="G194" t="s">
        <v>446</v>
      </c>
      <c r="H194">
        <v>-6.8898898439999998</v>
      </c>
      <c r="I194" s="2">
        <f t="shared" ref="I194:I203" si="27">RANK(H194, H$193:H$203, 1)</f>
        <v>11</v>
      </c>
      <c r="J194">
        <v>-338.07</v>
      </c>
      <c r="K194" s="2">
        <f t="shared" ref="K194:K203" si="28">RANK(J194, J$193:J$203, 1)</f>
        <v>2</v>
      </c>
    </row>
    <row r="195" spans="1:11" x14ac:dyDescent="0.7">
      <c r="A195" t="s">
        <v>9</v>
      </c>
      <c r="B195" t="s">
        <v>208</v>
      </c>
      <c r="C195">
        <v>1</v>
      </c>
      <c r="E195" t="e">
        <f t="shared" ref="E195:E213" si="29">LOG10(D195*(10^-9))</f>
        <v>#NUM!</v>
      </c>
      <c r="F195" t="s">
        <v>248</v>
      </c>
      <c r="G195" t="s">
        <v>447</v>
      </c>
      <c r="H195">
        <v>-7.3663686860000004</v>
      </c>
      <c r="I195" s="2">
        <f t="shared" si="27"/>
        <v>5</v>
      </c>
      <c r="J195">
        <v>-286.24</v>
      </c>
      <c r="K195" s="2">
        <f t="shared" si="28"/>
        <v>4</v>
      </c>
    </row>
    <row r="196" spans="1:11" x14ac:dyDescent="0.7">
      <c r="A196" t="s">
        <v>9</v>
      </c>
      <c r="B196" t="s">
        <v>209</v>
      </c>
      <c r="C196">
        <v>1</v>
      </c>
      <c r="E196" t="e">
        <f t="shared" si="29"/>
        <v>#NUM!</v>
      </c>
      <c r="F196" t="s">
        <v>248</v>
      </c>
      <c r="G196" t="s">
        <v>448</v>
      </c>
      <c r="H196">
        <v>-7.8098574779999996</v>
      </c>
      <c r="I196" s="2">
        <f t="shared" si="27"/>
        <v>1</v>
      </c>
      <c r="J196">
        <v>-299.44</v>
      </c>
      <c r="K196" s="2">
        <f t="shared" si="28"/>
        <v>3</v>
      </c>
    </row>
    <row r="197" spans="1:11" x14ac:dyDescent="0.7">
      <c r="A197" t="s">
        <v>9</v>
      </c>
      <c r="B197" t="s">
        <v>210</v>
      </c>
      <c r="E197" t="e">
        <f t="shared" si="29"/>
        <v>#NUM!</v>
      </c>
      <c r="F197" t="s">
        <v>248</v>
      </c>
      <c r="G197" t="s">
        <v>449</v>
      </c>
      <c r="H197">
        <v>-7.4139579610000004</v>
      </c>
      <c r="I197" s="2">
        <f t="shared" si="27"/>
        <v>4</v>
      </c>
      <c r="J197">
        <v>-256.33999999999997</v>
      </c>
      <c r="K197" s="2">
        <f t="shared" si="28"/>
        <v>9</v>
      </c>
    </row>
    <row r="198" spans="1:11" x14ac:dyDescent="0.7">
      <c r="A198" t="s">
        <v>9</v>
      </c>
      <c r="B198" t="s">
        <v>211</v>
      </c>
      <c r="E198" t="e">
        <f t="shared" si="29"/>
        <v>#NUM!</v>
      </c>
      <c r="F198" t="s">
        <v>248</v>
      </c>
      <c r="G198" t="s">
        <v>450</v>
      </c>
      <c r="H198">
        <v>-7.0108144689999996</v>
      </c>
      <c r="I198" s="2">
        <f t="shared" si="27"/>
        <v>9</v>
      </c>
      <c r="J198">
        <v>-253.26</v>
      </c>
      <c r="K198" s="2">
        <f t="shared" si="28"/>
        <v>10</v>
      </c>
    </row>
    <row r="199" spans="1:11" x14ac:dyDescent="0.7">
      <c r="A199" t="s">
        <v>9</v>
      </c>
      <c r="B199" t="s">
        <v>212</v>
      </c>
      <c r="E199" t="e">
        <f t="shared" si="29"/>
        <v>#NUM!</v>
      </c>
      <c r="F199" t="s">
        <v>248</v>
      </c>
      <c r="G199" t="s">
        <v>451</v>
      </c>
      <c r="H199">
        <v>-6.9860131079999999</v>
      </c>
      <c r="I199" s="2">
        <f t="shared" si="27"/>
        <v>10</v>
      </c>
      <c r="J199">
        <v>-270.33999999999997</v>
      </c>
      <c r="K199" s="2">
        <f t="shared" si="28"/>
        <v>8</v>
      </c>
    </row>
    <row r="200" spans="1:11" x14ac:dyDescent="0.7">
      <c r="A200" t="s">
        <v>9</v>
      </c>
      <c r="B200" t="s">
        <v>213</v>
      </c>
      <c r="E200" t="e">
        <f t="shared" si="29"/>
        <v>#NUM!</v>
      </c>
      <c r="F200" t="s">
        <v>248</v>
      </c>
      <c r="G200" t="s">
        <v>452</v>
      </c>
      <c r="H200">
        <v>-7.3281754179999998</v>
      </c>
      <c r="I200" s="2">
        <f t="shared" si="27"/>
        <v>6</v>
      </c>
      <c r="J200">
        <v>-281.79000000000002</v>
      </c>
      <c r="K200" s="2">
        <f t="shared" si="28"/>
        <v>7</v>
      </c>
    </row>
    <row r="201" spans="1:11" x14ac:dyDescent="0.7">
      <c r="A201" t="s">
        <v>9</v>
      </c>
      <c r="B201" t="s">
        <v>214</v>
      </c>
      <c r="E201" t="e">
        <f t="shared" si="29"/>
        <v>#NUM!</v>
      </c>
      <c r="F201" t="s">
        <v>248</v>
      </c>
      <c r="G201" t="s">
        <v>453</v>
      </c>
      <c r="H201">
        <v>-7.448734451</v>
      </c>
      <c r="I201" s="2">
        <f t="shared" si="27"/>
        <v>2</v>
      </c>
      <c r="J201">
        <v>-284.42</v>
      </c>
      <c r="K201" s="2">
        <f t="shared" si="28"/>
        <v>6</v>
      </c>
    </row>
    <row r="202" spans="1:11" x14ac:dyDescent="0.7">
      <c r="A202" t="s">
        <v>9</v>
      </c>
      <c r="B202" t="s">
        <v>215</v>
      </c>
      <c r="E202" t="e">
        <f t="shared" si="29"/>
        <v>#NUM!</v>
      </c>
      <c r="F202" t="s">
        <v>248</v>
      </c>
      <c r="G202" t="s">
        <v>454</v>
      </c>
      <c r="H202">
        <v>-7.2309973830000001</v>
      </c>
      <c r="I202" s="2">
        <f t="shared" si="27"/>
        <v>7</v>
      </c>
      <c r="J202">
        <v>-343.32</v>
      </c>
      <c r="K202" s="2">
        <f t="shared" si="28"/>
        <v>1</v>
      </c>
    </row>
    <row r="203" spans="1:11" x14ac:dyDescent="0.7">
      <c r="A203" t="s">
        <v>9</v>
      </c>
      <c r="B203" t="s">
        <v>216</v>
      </c>
      <c r="E203" t="e">
        <f t="shared" si="29"/>
        <v>#NUM!</v>
      </c>
      <c r="F203" t="s">
        <v>248</v>
      </c>
      <c r="G203" t="s">
        <v>455</v>
      </c>
      <c r="H203">
        <v>-7.4220875279999996</v>
      </c>
      <c r="I203" s="2">
        <f t="shared" si="27"/>
        <v>3</v>
      </c>
      <c r="J203">
        <v>-284.99</v>
      </c>
      <c r="K203" s="2">
        <f t="shared" si="28"/>
        <v>5</v>
      </c>
    </row>
    <row r="204" spans="1:11" s="1" customFormat="1" x14ac:dyDescent="0.7">
      <c r="A204" s="1" t="s">
        <v>13</v>
      </c>
      <c r="B204" s="1" t="s">
        <v>217</v>
      </c>
      <c r="C204" s="1">
        <v>1</v>
      </c>
      <c r="E204" s="1" t="e">
        <f t="shared" si="29"/>
        <v>#NUM!</v>
      </c>
      <c r="F204" s="1" t="s">
        <v>252</v>
      </c>
      <c r="G204" s="1" t="s">
        <v>456</v>
      </c>
      <c r="H204" s="1">
        <v>-6.5611868930000004</v>
      </c>
      <c r="I204" s="1">
        <f>RANK(H204, H$204:H$213, 1)</f>
        <v>9</v>
      </c>
      <c r="J204" s="1">
        <v>-268.38</v>
      </c>
      <c r="K204" s="1">
        <f>RANK(J204, J$204:J$213, 1)</f>
        <v>3</v>
      </c>
    </row>
    <row r="205" spans="1:11" s="1" customFormat="1" x14ac:dyDescent="0.7">
      <c r="A205" s="1" t="s">
        <v>13</v>
      </c>
      <c r="B205" s="1" t="s">
        <v>218</v>
      </c>
      <c r="E205" s="1" t="e">
        <f t="shared" si="29"/>
        <v>#NUM!</v>
      </c>
      <c r="F205" s="1" t="s">
        <v>252</v>
      </c>
      <c r="G205" s="1" t="s">
        <v>457</v>
      </c>
      <c r="H205" s="1">
        <v>-7.0407100209999998</v>
      </c>
      <c r="I205" s="1">
        <f t="shared" ref="I205:I213" si="30">RANK(H205, H$204:H$213, 1)</f>
        <v>6</v>
      </c>
      <c r="J205" s="1">
        <v>-257.8</v>
      </c>
      <c r="K205" s="1">
        <f t="shared" ref="K205:K213" si="31">RANK(J205, J$204:J$213, 1)</f>
        <v>4</v>
      </c>
    </row>
    <row r="206" spans="1:11" s="1" customFormat="1" x14ac:dyDescent="0.7">
      <c r="A206" s="1" t="s">
        <v>13</v>
      </c>
      <c r="B206" s="1" t="s">
        <v>219</v>
      </c>
      <c r="E206" s="1" t="e">
        <f t="shared" si="29"/>
        <v>#NUM!</v>
      </c>
      <c r="F206" s="1" t="s">
        <v>252</v>
      </c>
      <c r="G206" s="1" t="s">
        <v>458</v>
      </c>
      <c r="H206" s="1">
        <v>-7.313244665</v>
      </c>
      <c r="I206" s="1">
        <f t="shared" si="30"/>
        <v>2</v>
      </c>
      <c r="J206" s="1">
        <v>-151.85</v>
      </c>
      <c r="K206" s="1">
        <f t="shared" si="31"/>
        <v>10</v>
      </c>
    </row>
    <row r="207" spans="1:11" s="1" customFormat="1" x14ac:dyDescent="0.7">
      <c r="A207" s="1" t="s">
        <v>13</v>
      </c>
      <c r="B207" s="1" t="s">
        <v>220</v>
      </c>
      <c r="E207" s="1" t="e">
        <f t="shared" si="29"/>
        <v>#NUM!</v>
      </c>
      <c r="F207" s="1" t="s">
        <v>252</v>
      </c>
      <c r="G207" s="1" t="s">
        <v>459</v>
      </c>
      <c r="H207" s="1">
        <v>-7.0482597739999999</v>
      </c>
      <c r="I207" s="1">
        <f t="shared" si="30"/>
        <v>5</v>
      </c>
      <c r="J207" s="1">
        <v>-276.58</v>
      </c>
      <c r="K207" s="1">
        <f t="shared" si="31"/>
        <v>2</v>
      </c>
    </row>
    <row r="208" spans="1:11" s="1" customFormat="1" x14ac:dyDescent="0.7">
      <c r="A208" s="1" t="s">
        <v>13</v>
      </c>
      <c r="B208" s="1" t="s">
        <v>221</v>
      </c>
      <c r="E208" s="1" t="e">
        <f t="shared" si="29"/>
        <v>#NUM!</v>
      </c>
      <c r="F208" s="1" t="s">
        <v>252</v>
      </c>
      <c r="G208" s="1" t="s">
        <v>460</v>
      </c>
      <c r="H208" s="1">
        <v>-6.4075739069999997</v>
      </c>
      <c r="I208" s="1">
        <f t="shared" si="30"/>
        <v>10</v>
      </c>
      <c r="J208" s="1">
        <v>-226.99</v>
      </c>
      <c r="K208" s="1">
        <f t="shared" si="31"/>
        <v>8</v>
      </c>
    </row>
    <row r="209" spans="1:11" s="1" customFormat="1" x14ac:dyDescent="0.7">
      <c r="A209" s="1" t="s">
        <v>13</v>
      </c>
      <c r="B209" s="1" t="s">
        <v>222</v>
      </c>
      <c r="E209" s="1" t="e">
        <f t="shared" si="29"/>
        <v>#NUM!</v>
      </c>
      <c r="F209" s="1" t="s">
        <v>252</v>
      </c>
      <c r="G209" s="1" t="s">
        <v>461</v>
      </c>
      <c r="H209" s="1">
        <v>-7.1733753489999996</v>
      </c>
      <c r="I209" s="1">
        <f t="shared" si="30"/>
        <v>4</v>
      </c>
      <c r="J209" s="1">
        <v>-285.16000000000003</v>
      </c>
      <c r="K209" s="1">
        <f t="shared" si="31"/>
        <v>1</v>
      </c>
    </row>
    <row r="210" spans="1:11" s="1" customFormat="1" x14ac:dyDescent="0.7">
      <c r="A210" s="1" t="s">
        <v>13</v>
      </c>
      <c r="B210" s="1" t="s">
        <v>223</v>
      </c>
      <c r="E210" s="1" t="e">
        <f t="shared" si="29"/>
        <v>#NUM!</v>
      </c>
      <c r="F210" s="1" t="s">
        <v>252</v>
      </c>
      <c r="G210" s="1" t="s">
        <v>462</v>
      </c>
      <c r="H210" s="1">
        <v>-6.8643162039999996</v>
      </c>
      <c r="I210" s="1">
        <f t="shared" si="30"/>
        <v>8</v>
      </c>
      <c r="J210" s="1">
        <v>-250.75</v>
      </c>
      <c r="K210" s="1">
        <f t="shared" si="31"/>
        <v>7</v>
      </c>
    </row>
    <row r="211" spans="1:11" s="1" customFormat="1" x14ac:dyDescent="0.7">
      <c r="A211" s="1" t="s">
        <v>13</v>
      </c>
      <c r="B211" s="1" t="s">
        <v>224</v>
      </c>
      <c r="E211" s="1" t="e">
        <f t="shared" si="29"/>
        <v>#NUM!</v>
      </c>
      <c r="F211" s="1" t="s">
        <v>252</v>
      </c>
      <c r="G211" s="1" t="s">
        <v>463</v>
      </c>
      <c r="H211" s="1">
        <v>-7.0166627430000004</v>
      </c>
      <c r="I211" s="1">
        <f t="shared" si="30"/>
        <v>7</v>
      </c>
      <c r="J211" s="1">
        <v>-252.19</v>
      </c>
      <c r="K211" s="1">
        <f t="shared" si="31"/>
        <v>6</v>
      </c>
    </row>
    <row r="212" spans="1:11" s="1" customFormat="1" x14ac:dyDescent="0.7">
      <c r="A212" s="1" t="s">
        <v>13</v>
      </c>
      <c r="B212" s="1" t="s">
        <v>225</v>
      </c>
      <c r="E212" s="1" t="e">
        <f t="shared" si="29"/>
        <v>#NUM!</v>
      </c>
      <c r="F212" s="1" t="s">
        <v>252</v>
      </c>
      <c r="G212" s="1" t="s">
        <v>464</v>
      </c>
      <c r="H212" s="1">
        <v>-7.2494716410000004</v>
      </c>
      <c r="I212" s="1">
        <f t="shared" si="30"/>
        <v>3</v>
      </c>
      <c r="J212" s="1">
        <v>-254.17</v>
      </c>
      <c r="K212" s="1">
        <f t="shared" si="31"/>
        <v>5</v>
      </c>
    </row>
    <row r="213" spans="1:11" s="1" customFormat="1" x14ac:dyDescent="0.7">
      <c r="A213" s="1" t="s">
        <v>13</v>
      </c>
      <c r="B213" s="1" t="s">
        <v>226</v>
      </c>
      <c r="E213" s="1" t="e">
        <f t="shared" si="29"/>
        <v>#NUM!</v>
      </c>
      <c r="F213" s="1" t="s">
        <v>252</v>
      </c>
      <c r="G213" s="1" t="s">
        <v>465</v>
      </c>
      <c r="H213" s="1">
        <v>-7.5563794560000002</v>
      </c>
      <c r="I213" s="1">
        <f t="shared" si="30"/>
        <v>1</v>
      </c>
      <c r="J213" s="1">
        <v>-198.67</v>
      </c>
      <c r="K213" s="1">
        <f t="shared" si="31"/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5352c20-af13-477a-af97-ebeda76689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B5D9EA6B2C944EB0B5408329551BDC" ma:contentTypeVersion="17" ma:contentTypeDescription="Create a new document." ma:contentTypeScope="" ma:versionID="c8bd61816f2c0adeeb4d43582746db06">
  <xsd:schema xmlns:xsd="http://www.w3.org/2001/XMLSchema" xmlns:xs="http://www.w3.org/2001/XMLSchema" xmlns:p="http://schemas.microsoft.com/office/2006/metadata/properties" xmlns:ns3="d5352c20-af13-477a-af97-ebeda7668952" xmlns:ns4="abfaed3f-aea3-4edf-bbc4-ea4673709bd5" targetNamespace="http://schemas.microsoft.com/office/2006/metadata/properties" ma:root="true" ma:fieldsID="929f0545a72a402c6b2b91a905fc29c2" ns3:_="" ns4:_="">
    <xsd:import namespace="d5352c20-af13-477a-af97-ebeda7668952"/>
    <xsd:import namespace="abfaed3f-aea3-4edf-bbc4-ea4673709b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52c20-af13-477a-af97-ebeda76689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faed3f-aea3-4edf-bbc4-ea4673709bd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7CA661-1586-4191-8C78-4E731423920F}">
  <ds:schemaRefs>
    <ds:schemaRef ds:uri="abfaed3f-aea3-4edf-bbc4-ea4673709bd5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d5352c20-af13-477a-af97-ebeda766895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96E1979-E8EB-4596-B398-93BDB2CA8E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508945-F5F7-4E35-9A87-F0AAD4A6EA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352c20-af13-477a-af97-ebeda7668952"/>
    <ds:schemaRef ds:uri="abfaed3f-aea3-4edf-bbc4-ea4673709b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cf48d45-3ddb-4389-a9c1-c115526eb52e}" enabled="0" method="" siteId="{7cf48d45-3ddb-4389-a9c1-c115526eb52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Piao, Haixing</dc:creator>
  <cp:lastModifiedBy>Piao, Haixing</cp:lastModifiedBy>
  <dcterms:created xsi:type="dcterms:W3CDTF">2025-08-05T18:33:22Z</dcterms:created>
  <dcterms:modified xsi:type="dcterms:W3CDTF">2026-02-12T18:33:20Z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0x01010034B5D9EA6B2C944EB0B5408329551BDC</vt:lpwstr>
  </property>
</Properties>
</file>